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_aktualní\0000_ZS Aleszka Bilina_VS\ZS Aleska Bilina_488-2019-04_D.1.4.1_TPS_zdravotní instalace\"/>
    </mc:Choice>
  </mc:AlternateContent>
  <bookViews>
    <workbookView xWindow="0" yWindow="0" windowWidth="28740" windowHeight="14415"/>
  </bookViews>
  <sheets>
    <sheet name="D.1.4.1 - Technika prostř..." sheetId="2" r:id="rId1"/>
  </sheets>
  <definedNames>
    <definedName name="_xlnm.Print_Titles" localSheetId="0">'D.1.4.1 - Technika prostř...'!$13:$13</definedName>
    <definedName name="_xlnm.Print_Area" localSheetId="0">'D.1.4.1 - Technika prostř...'!#REF!,'D.1.4.1 - Technika prostř...'!#REF!,'D.1.4.1 - Technika prostř...'!$C$3:$Q$113</definedName>
  </definedNames>
  <calcPr calcId="152511"/>
</workbook>
</file>

<file path=xl/calcChain.xml><?xml version="1.0" encoding="utf-8"?>
<calcChain xmlns="http://schemas.openxmlformats.org/spreadsheetml/2006/main">
  <c r="BI113" i="2" l="1"/>
  <c r="BH113" i="2"/>
  <c r="BG113" i="2"/>
  <c r="BF113" i="2"/>
  <c r="AA113" i="2"/>
  <c r="Y113" i="2"/>
  <c r="W113" i="2"/>
  <c r="BK113" i="2"/>
  <c r="N113" i="2"/>
  <c r="BE113" i="2" s="1"/>
  <c r="BI112" i="2"/>
  <c r="BH112" i="2"/>
  <c r="BG112" i="2"/>
  <c r="BF112" i="2"/>
  <c r="AA112" i="2"/>
  <c r="Y112" i="2"/>
  <c r="W112" i="2"/>
  <c r="BK112" i="2"/>
  <c r="N112" i="2"/>
  <c r="BE112" i="2" s="1"/>
  <c r="BI111" i="2"/>
  <c r="BH111" i="2"/>
  <c r="BG111" i="2"/>
  <c r="BF111" i="2"/>
  <c r="AA111" i="2"/>
  <c r="Y111" i="2"/>
  <c r="W111" i="2"/>
  <c r="BK111" i="2"/>
  <c r="N111" i="2"/>
  <c r="BE111" i="2" s="1"/>
  <c r="BI110" i="2"/>
  <c r="BH110" i="2"/>
  <c r="BG110" i="2"/>
  <c r="BF110" i="2"/>
  <c r="AA110" i="2"/>
  <c r="Y110" i="2"/>
  <c r="W110" i="2"/>
  <c r="BK110" i="2"/>
  <c r="N110" i="2"/>
  <c r="BE110" i="2" s="1"/>
  <c r="BI109" i="2"/>
  <c r="BH109" i="2"/>
  <c r="BG109" i="2"/>
  <c r="BF109" i="2"/>
  <c r="AA109" i="2"/>
  <c r="Y109" i="2"/>
  <c r="W109" i="2"/>
  <c r="BK109" i="2"/>
  <c r="N109" i="2"/>
  <c r="BE109" i="2" s="1"/>
  <c r="BI108" i="2"/>
  <c r="BH108" i="2"/>
  <c r="BG108" i="2"/>
  <c r="BF108" i="2"/>
  <c r="AA108" i="2"/>
  <c r="AA107" i="2" s="1"/>
  <c r="Y108" i="2"/>
  <c r="Y107" i="2" s="1"/>
  <c r="W108" i="2"/>
  <c r="W107" i="2" s="1"/>
  <c r="BK108" i="2"/>
  <c r="BK107" i="2" s="1"/>
  <c r="N107" i="2" s="1"/>
  <c r="N108" i="2"/>
  <c r="BE108" i="2" s="1"/>
  <c r="BI105" i="2"/>
  <c r="BH105" i="2"/>
  <c r="BG105" i="2"/>
  <c r="BF105" i="2"/>
  <c r="AA105" i="2"/>
  <c r="Y105" i="2"/>
  <c r="W105" i="2"/>
  <c r="BK105" i="2"/>
  <c r="N105" i="2"/>
  <c r="BE105" i="2" s="1"/>
  <c r="BI104" i="2"/>
  <c r="BH104" i="2"/>
  <c r="BG104" i="2"/>
  <c r="BF104" i="2"/>
  <c r="AA104" i="2"/>
  <c r="Y104" i="2"/>
  <c r="W104" i="2"/>
  <c r="BK104" i="2"/>
  <c r="N104" i="2"/>
  <c r="BE104" i="2" s="1"/>
  <c r="BI102" i="2"/>
  <c r="BH102" i="2"/>
  <c r="BG102" i="2"/>
  <c r="BF102" i="2"/>
  <c r="AA102" i="2"/>
  <c r="AA101" i="2" s="1"/>
  <c r="Y102" i="2"/>
  <c r="Y101" i="2" s="1"/>
  <c r="W102" i="2"/>
  <c r="W101" i="2" s="1"/>
  <c r="BK102" i="2"/>
  <c r="BK101" i="2" s="1"/>
  <c r="N101" i="2" s="1"/>
  <c r="N102" i="2"/>
  <c r="BE102" i="2" s="1"/>
  <c r="BI100" i="2"/>
  <c r="BH100" i="2"/>
  <c r="BG100" i="2"/>
  <c r="BF100" i="2"/>
  <c r="AA100" i="2"/>
  <c r="Y100" i="2"/>
  <c r="W100" i="2"/>
  <c r="BK100" i="2"/>
  <c r="N100" i="2"/>
  <c r="BE100" i="2" s="1"/>
  <c r="BI99" i="2"/>
  <c r="BH99" i="2"/>
  <c r="BG99" i="2"/>
  <c r="BF99" i="2"/>
  <c r="AA99" i="2"/>
  <c r="Y99" i="2"/>
  <c r="W99" i="2"/>
  <c r="BK99" i="2"/>
  <c r="N99" i="2"/>
  <c r="BE99" i="2" s="1"/>
  <c r="BI98" i="2"/>
  <c r="BH98" i="2"/>
  <c r="BG98" i="2"/>
  <c r="BF98" i="2"/>
  <c r="AA98" i="2"/>
  <c r="Y98" i="2"/>
  <c r="W98" i="2"/>
  <c r="BK98" i="2"/>
  <c r="N98" i="2"/>
  <c r="BE98" i="2" s="1"/>
  <c r="BI97" i="2"/>
  <c r="BH97" i="2"/>
  <c r="BG97" i="2"/>
  <c r="BF97" i="2"/>
  <c r="AA97" i="2"/>
  <c r="Y97" i="2"/>
  <c r="W97" i="2"/>
  <c r="BK97" i="2"/>
  <c r="N97" i="2"/>
  <c r="BE97" i="2" s="1"/>
  <c r="BI96" i="2"/>
  <c r="BH96" i="2"/>
  <c r="BG96" i="2"/>
  <c r="BF96" i="2"/>
  <c r="AA96" i="2"/>
  <c r="Y96" i="2"/>
  <c r="W96" i="2"/>
  <c r="BK96" i="2"/>
  <c r="N96" i="2"/>
  <c r="BE96" i="2" s="1"/>
  <c r="BI95" i="2"/>
  <c r="BH95" i="2"/>
  <c r="BG95" i="2"/>
  <c r="BF95" i="2"/>
  <c r="AA95" i="2"/>
  <c r="Y95" i="2"/>
  <c r="W95" i="2"/>
  <c r="BK95" i="2"/>
  <c r="N95" i="2"/>
  <c r="BE95" i="2" s="1"/>
  <c r="BI94" i="2"/>
  <c r="BH94" i="2"/>
  <c r="BG94" i="2"/>
  <c r="BF94" i="2"/>
  <c r="AA94" i="2"/>
  <c r="Y94" i="2"/>
  <c r="W94" i="2"/>
  <c r="BK94" i="2"/>
  <c r="N94" i="2"/>
  <c r="BE94" i="2" s="1"/>
  <c r="BI92" i="2"/>
  <c r="BH92" i="2"/>
  <c r="BG92" i="2"/>
  <c r="BF92" i="2"/>
  <c r="AA92" i="2"/>
  <c r="Y92" i="2"/>
  <c r="W92" i="2"/>
  <c r="BK92" i="2"/>
  <c r="N92" i="2"/>
  <c r="BE92" i="2" s="1"/>
  <c r="BI91" i="2"/>
  <c r="BH91" i="2"/>
  <c r="BG91" i="2"/>
  <c r="BF91" i="2"/>
  <c r="AA91" i="2"/>
  <c r="Y91" i="2"/>
  <c r="W91" i="2"/>
  <c r="BK91" i="2"/>
  <c r="N91" i="2"/>
  <c r="BE91" i="2" s="1"/>
  <c r="BI90" i="2"/>
  <c r="BH90" i="2"/>
  <c r="BG90" i="2"/>
  <c r="BF90" i="2"/>
  <c r="AA90" i="2"/>
  <c r="Y90" i="2"/>
  <c r="W90" i="2"/>
  <c r="BK90" i="2"/>
  <c r="N90" i="2"/>
  <c r="BE90" i="2" s="1"/>
  <c r="BI89" i="2"/>
  <c r="BH89" i="2"/>
  <c r="BG89" i="2"/>
  <c r="BF89" i="2"/>
  <c r="AA89" i="2"/>
  <c r="Y89" i="2"/>
  <c r="W89" i="2"/>
  <c r="BK89" i="2"/>
  <c r="N89" i="2"/>
  <c r="BE89" i="2" s="1"/>
  <c r="BI88" i="2"/>
  <c r="BH88" i="2"/>
  <c r="BG88" i="2"/>
  <c r="BF88" i="2"/>
  <c r="AA88" i="2"/>
  <c r="Y88" i="2"/>
  <c r="W88" i="2"/>
  <c r="BK88" i="2"/>
  <c r="N88" i="2"/>
  <c r="BE88" i="2" s="1"/>
  <c r="BI87" i="2"/>
  <c r="BH87" i="2"/>
  <c r="BG87" i="2"/>
  <c r="BF87" i="2"/>
  <c r="AA87" i="2"/>
  <c r="Y87" i="2"/>
  <c r="W87" i="2"/>
  <c r="BK87" i="2"/>
  <c r="N87" i="2"/>
  <c r="BE87" i="2" s="1"/>
  <c r="BI86" i="2"/>
  <c r="BH86" i="2"/>
  <c r="BG86" i="2"/>
  <c r="BF86" i="2"/>
  <c r="AA86" i="2"/>
  <c r="Y86" i="2"/>
  <c r="W86" i="2"/>
  <c r="BK86" i="2"/>
  <c r="N86" i="2"/>
  <c r="BE86" i="2" s="1"/>
  <c r="BI85" i="2"/>
  <c r="BH85" i="2"/>
  <c r="BG85" i="2"/>
  <c r="BF85" i="2"/>
  <c r="AA85" i="2"/>
  <c r="Y85" i="2"/>
  <c r="W85" i="2"/>
  <c r="BK85" i="2"/>
  <c r="N85" i="2"/>
  <c r="BE85" i="2" s="1"/>
  <c r="BI84" i="2"/>
  <c r="BH84" i="2"/>
  <c r="BG84" i="2"/>
  <c r="BF84" i="2"/>
  <c r="AA84" i="2"/>
  <c r="Y84" i="2"/>
  <c r="W84" i="2"/>
  <c r="BK84" i="2"/>
  <c r="N84" i="2"/>
  <c r="BE84" i="2" s="1"/>
  <c r="BI83" i="2"/>
  <c r="BH83" i="2"/>
  <c r="BG83" i="2"/>
  <c r="BF83" i="2"/>
  <c r="AA83" i="2"/>
  <c r="Y83" i="2"/>
  <c r="W83" i="2"/>
  <c r="BK83" i="2"/>
  <c r="N83" i="2"/>
  <c r="BE83" i="2" s="1"/>
  <c r="BI81" i="2"/>
  <c r="BH81" i="2"/>
  <c r="BG81" i="2"/>
  <c r="BF81" i="2"/>
  <c r="AA81" i="2"/>
  <c r="Y81" i="2"/>
  <c r="W81" i="2"/>
  <c r="BK81" i="2"/>
  <c r="N81" i="2"/>
  <c r="BE81" i="2" s="1"/>
  <c r="BI80" i="2"/>
  <c r="BH80" i="2"/>
  <c r="BG80" i="2"/>
  <c r="BF80" i="2"/>
  <c r="AA80" i="2"/>
  <c r="Y80" i="2"/>
  <c r="W80" i="2"/>
  <c r="BK80" i="2"/>
  <c r="N80" i="2"/>
  <c r="BE80" i="2" s="1"/>
  <c r="BI78" i="2"/>
  <c r="BH78" i="2"/>
  <c r="BG78" i="2"/>
  <c r="BF78" i="2"/>
  <c r="AA78" i="2"/>
  <c r="Y78" i="2"/>
  <c r="W78" i="2"/>
  <c r="BK78" i="2"/>
  <c r="N78" i="2"/>
  <c r="BE78" i="2" s="1"/>
  <c r="BI77" i="2"/>
  <c r="BH77" i="2"/>
  <c r="BG77" i="2"/>
  <c r="BF77" i="2"/>
  <c r="AA77" i="2"/>
  <c r="Y77" i="2"/>
  <c r="W77" i="2"/>
  <c r="BK77" i="2"/>
  <c r="N77" i="2"/>
  <c r="BE77" i="2" s="1"/>
  <c r="BI75" i="2"/>
  <c r="BH75" i="2"/>
  <c r="BG75" i="2"/>
  <c r="BF75" i="2"/>
  <c r="BE75" i="2"/>
  <c r="AA75" i="2"/>
  <c r="Y75" i="2"/>
  <c r="W75" i="2"/>
  <c r="BK75" i="2"/>
  <c r="N75" i="2"/>
  <c r="BI74" i="2"/>
  <c r="BH74" i="2"/>
  <c r="BG74" i="2"/>
  <c r="BF74" i="2"/>
  <c r="BE74" i="2"/>
  <c r="AA74" i="2"/>
  <c r="Y74" i="2"/>
  <c r="W74" i="2"/>
  <c r="BK74" i="2"/>
  <c r="N74" i="2"/>
  <c r="BI72" i="2"/>
  <c r="BH72" i="2"/>
  <c r="BG72" i="2"/>
  <c r="BF72" i="2"/>
  <c r="BE72" i="2"/>
  <c r="AA72" i="2"/>
  <c r="Y72" i="2"/>
  <c r="W72" i="2"/>
  <c r="BK72" i="2"/>
  <c r="N72" i="2"/>
  <c r="BI71" i="2"/>
  <c r="BH71" i="2"/>
  <c r="BG71" i="2"/>
  <c r="BF71" i="2"/>
  <c r="BE71" i="2"/>
  <c r="AA71" i="2"/>
  <c r="Y71" i="2"/>
  <c r="W71" i="2"/>
  <c r="BK71" i="2"/>
  <c r="N71" i="2"/>
  <c r="BI69" i="2"/>
  <c r="BH69" i="2"/>
  <c r="BG69" i="2"/>
  <c r="BF69" i="2"/>
  <c r="BE69" i="2"/>
  <c r="AA69" i="2"/>
  <c r="Y69" i="2"/>
  <c r="W69" i="2"/>
  <c r="BK69" i="2"/>
  <c r="N69" i="2"/>
  <c r="BI68" i="2"/>
  <c r="BH68" i="2"/>
  <c r="BG68" i="2"/>
  <c r="BF68" i="2"/>
  <c r="BE68" i="2"/>
  <c r="AA68" i="2"/>
  <c r="Y68" i="2"/>
  <c r="W68" i="2"/>
  <c r="BK68" i="2"/>
  <c r="N68" i="2"/>
  <c r="BI67" i="2"/>
  <c r="BH67" i="2"/>
  <c r="BG67" i="2"/>
  <c r="BF67" i="2"/>
  <c r="BE67" i="2"/>
  <c r="AA67" i="2"/>
  <c r="Y67" i="2"/>
  <c r="W67" i="2"/>
  <c r="BK67" i="2"/>
  <c r="N67" i="2"/>
  <c r="BI66" i="2"/>
  <c r="BH66" i="2"/>
  <c r="BG66" i="2"/>
  <c r="BF66" i="2"/>
  <c r="BE66" i="2"/>
  <c r="AA66" i="2"/>
  <c r="Y66" i="2"/>
  <c r="W66" i="2"/>
  <c r="BK66" i="2"/>
  <c r="N66" i="2"/>
  <c r="BI65" i="2"/>
  <c r="BH65" i="2"/>
  <c r="BG65" i="2"/>
  <c r="BF65" i="2"/>
  <c r="BE65" i="2"/>
  <c r="AA65" i="2"/>
  <c r="Y65" i="2"/>
  <c r="W65" i="2"/>
  <c r="BK65" i="2"/>
  <c r="N65" i="2"/>
  <c r="BI64" i="2"/>
  <c r="BH64" i="2"/>
  <c r="BG64" i="2"/>
  <c r="BF64" i="2"/>
  <c r="BE64" i="2"/>
  <c r="AA64" i="2"/>
  <c r="Y64" i="2"/>
  <c r="W64" i="2"/>
  <c r="BK64" i="2"/>
  <c r="N64" i="2"/>
  <c r="BI63" i="2"/>
  <c r="BH63" i="2"/>
  <c r="BG63" i="2"/>
  <c r="BF63" i="2"/>
  <c r="BE63" i="2"/>
  <c r="AA63" i="2"/>
  <c r="Y63" i="2"/>
  <c r="W63" i="2"/>
  <c r="BK63" i="2"/>
  <c r="N63" i="2"/>
  <c r="BI62" i="2"/>
  <c r="BH62" i="2"/>
  <c r="BG62" i="2"/>
  <c r="BF62" i="2"/>
  <c r="BE62" i="2"/>
  <c r="AA62" i="2"/>
  <c r="Y62" i="2"/>
  <c r="W62" i="2"/>
  <c r="BK62" i="2"/>
  <c r="N62" i="2"/>
  <c r="BI61" i="2"/>
  <c r="BH61" i="2"/>
  <c r="BG61" i="2"/>
  <c r="BF61" i="2"/>
  <c r="BE61" i="2"/>
  <c r="AA61" i="2"/>
  <c r="Y61" i="2"/>
  <c r="W61" i="2"/>
  <c r="BK61" i="2"/>
  <c r="N61" i="2"/>
  <c r="BI60" i="2"/>
  <c r="BH60" i="2"/>
  <c r="BG60" i="2"/>
  <c r="BF60" i="2"/>
  <c r="BE60" i="2"/>
  <c r="AA60" i="2"/>
  <c r="Y60" i="2"/>
  <c r="W60" i="2"/>
  <c r="BK60" i="2"/>
  <c r="N60" i="2"/>
  <c r="BI59" i="2"/>
  <c r="BH59" i="2"/>
  <c r="BG59" i="2"/>
  <c r="BF59" i="2"/>
  <c r="BE59" i="2"/>
  <c r="AA59" i="2"/>
  <c r="Y59" i="2"/>
  <c r="W59" i="2"/>
  <c r="BK59" i="2"/>
  <c r="N59" i="2"/>
  <c r="BI58" i="2"/>
  <c r="BH58" i="2"/>
  <c r="BG58" i="2"/>
  <c r="BF58" i="2"/>
  <c r="BE58" i="2"/>
  <c r="AA58" i="2"/>
  <c r="Y58" i="2"/>
  <c r="W58" i="2"/>
  <c r="BK58" i="2"/>
  <c r="N58" i="2"/>
  <c r="BI57" i="2"/>
  <c r="BH57" i="2"/>
  <c r="BG57" i="2"/>
  <c r="BF57" i="2"/>
  <c r="BE57" i="2"/>
  <c r="AA57" i="2"/>
  <c r="Y57" i="2"/>
  <c r="W57" i="2"/>
  <c r="BK57" i="2"/>
  <c r="N57" i="2"/>
  <c r="BI56" i="2"/>
  <c r="BH56" i="2"/>
  <c r="BG56" i="2"/>
  <c r="BF56" i="2"/>
  <c r="BE56" i="2"/>
  <c r="AA56" i="2"/>
  <c r="Y56" i="2"/>
  <c r="W56" i="2"/>
  <c r="BK56" i="2"/>
  <c r="N56" i="2"/>
  <c r="BI55" i="2"/>
  <c r="BH55" i="2"/>
  <c r="BG55" i="2"/>
  <c r="BF55" i="2"/>
  <c r="BE55" i="2"/>
  <c r="AA55" i="2"/>
  <c r="Y55" i="2"/>
  <c r="W55" i="2"/>
  <c r="BK55" i="2"/>
  <c r="N55" i="2"/>
  <c r="BI54" i="2"/>
  <c r="BH54" i="2"/>
  <c r="BG54" i="2"/>
  <c r="BF54" i="2"/>
  <c r="BE54" i="2"/>
  <c r="AA54" i="2"/>
  <c r="Y54" i="2"/>
  <c r="W54" i="2"/>
  <c r="BK54" i="2"/>
  <c r="N54" i="2"/>
  <c r="BI53" i="2"/>
  <c r="BH53" i="2"/>
  <c r="BG53" i="2"/>
  <c r="BF53" i="2"/>
  <c r="BE53" i="2"/>
  <c r="AA53" i="2"/>
  <c r="Y53" i="2"/>
  <c r="W53" i="2"/>
  <c r="BK53" i="2"/>
  <c r="N53" i="2"/>
  <c r="BI52" i="2"/>
  <c r="BH52" i="2"/>
  <c r="BG52" i="2"/>
  <c r="BF52" i="2"/>
  <c r="BE52" i="2"/>
  <c r="AA52" i="2"/>
  <c r="Y52" i="2"/>
  <c r="W52" i="2"/>
  <c r="BK52" i="2"/>
  <c r="N52" i="2"/>
  <c r="BI51" i="2"/>
  <c r="BH51" i="2"/>
  <c r="BG51" i="2"/>
  <c r="BF51" i="2"/>
  <c r="BE51" i="2"/>
  <c r="AA51" i="2"/>
  <c r="Y51" i="2"/>
  <c r="W51" i="2"/>
  <c r="BK51" i="2"/>
  <c r="N51" i="2"/>
  <c r="BI50" i="2"/>
  <c r="BH50" i="2"/>
  <c r="BG50" i="2"/>
  <c r="BF50" i="2"/>
  <c r="BE50" i="2"/>
  <c r="AA50" i="2"/>
  <c r="Y50" i="2"/>
  <c r="W50" i="2"/>
  <c r="BK50" i="2"/>
  <c r="N50" i="2"/>
  <c r="BI49" i="2"/>
  <c r="BH49" i="2"/>
  <c r="BG49" i="2"/>
  <c r="BF49" i="2"/>
  <c r="BE49" i="2"/>
  <c r="AA49" i="2"/>
  <c r="Y49" i="2"/>
  <c r="W49" i="2"/>
  <c r="BK49" i="2"/>
  <c r="N49" i="2"/>
  <c r="BI48" i="2"/>
  <c r="BH48" i="2"/>
  <c r="BG48" i="2"/>
  <c r="BF48" i="2"/>
  <c r="BE48" i="2"/>
  <c r="AA48" i="2"/>
  <c r="Y48" i="2"/>
  <c r="W48" i="2"/>
  <c r="BK48" i="2"/>
  <c r="N48" i="2"/>
  <c r="BI47" i="2"/>
  <c r="BH47" i="2"/>
  <c r="BG47" i="2"/>
  <c r="BF47" i="2"/>
  <c r="BE47" i="2"/>
  <c r="AA47" i="2"/>
  <c r="Y47" i="2"/>
  <c r="W47" i="2"/>
  <c r="BK47" i="2"/>
  <c r="N47" i="2"/>
  <c r="BI46" i="2"/>
  <c r="BH46" i="2"/>
  <c r="BG46" i="2"/>
  <c r="BF46" i="2"/>
  <c r="BE46" i="2"/>
  <c r="AA46" i="2"/>
  <c r="Y46" i="2"/>
  <c r="W46" i="2"/>
  <c r="BK46" i="2"/>
  <c r="N46" i="2"/>
  <c r="BI45" i="2"/>
  <c r="BH45" i="2"/>
  <c r="BG45" i="2"/>
  <c r="BF45" i="2"/>
  <c r="BE45" i="2"/>
  <c r="AA45" i="2"/>
  <c r="Y45" i="2"/>
  <c r="W45" i="2"/>
  <c r="BK45" i="2"/>
  <c r="N45" i="2"/>
  <c r="BI44" i="2"/>
  <c r="BH44" i="2"/>
  <c r="BG44" i="2"/>
  <c r="BF44" i="2"/>
  <c r="BE44" i="2"/>
  <c r="AA44" i="2"/>
  <c r="Y44" i="2"/>
  <c r="W44" i="2"/>
  <c r="BK44" i="2"/>
  <c r="N44" i="2"/>
  <c r="BI43" i="2"/>
  <c r="BH43" i="2"/>
  <c r="BG43" i="2"/>
  <c r="BF43" i="2"/>
  <c r="BE43" i="2"/>
  <c r="AA43" i="2"/>
  <c r="Y43" i="2"/>
  <c r="W43" i="2"/>
  <c r="BK43" i="2"/>
  <c r="N43" i="2"/>
  <c r="BI42" i="2"/>
  <c r="BH42" i="2"/>
  <c r="BG42" i="2"/>
  <c r="BF42" i="2"/>
  <c r="BE42" i="2"/>
  <c r="AA42" i="2"/>
  <c r="Y42" i="2"/>
  <c r="W42" i="2"/>
  <c r="BK42" i="2"/>
  <c r="N42" i="2"/>
  <c r="BI41" i="2"/>
  <c r="BH41" i="2"/>
  <c r="BG41" i="2"/>
  <c r="BF41" i="2"/>
  <c r="BE41" i="2"/>
  <c r="AA41" i="2"/>
  <c r="Y41" i="2"/>
  <c r="W41" i="2"/>
  <c r="BK41" i="2"/>
  <c r="N41" i="2"/>
  <c r="BI40" i="2"/>
  <c r="BH40" i="2"/>
  <c r="BG40" i="2"/>
  <c r="BF40" i="2"/>
  <c r="BE40" i="2"/>
  <c r="AA40" i="2"/>
  <c r="Y40" i="2"/>
  <c r="W40" i="2"/>
  <c r="BK40" i="2"/>
  <c r="N40" i="2"/>
  <c r="BI39" i="2"/>
  <c r="BH39" i="2"/>
  <c r="BG39" i="2"/>
  <c r="BF39" i="2"/>
  <c r="BE39" i="2"/>
  <c r="AA39" i="2"/>
  <c r="Y39" i="2"/>
  <c r="W39" i="2"/>
  <c r="BK39" i="2"/>
  <c r="N39" i="2"/>
  <c r="BI38" i="2"/>
  <c r="BH38" i="2"/>
  <c r="BG38" i="2"/>
  <c r="BF38" i="2"/>
  <c r="BE38" i="2"/>
  <c r="AA38" i="2"/>
  <c r="Y38" i="2"/>
  <c r="W38" i="2"/>
  <c r="BK38" i="2"/>
  <c r="N38" i="2"/>
  <c r="BI37" i="2"/>
  <c r="BH37" i="2"/>
  <c r="BG37" i="2"/>
  <c r="BF37" i="2"/>
  <c r="BE37" i="2"/>
  <c r="AA37" i="2"/>
  <c r="Y37" i="2"/>
  <c r="W37" i="2"/>
  <c r="BK37" i="2"/>
  <c r="N37" i="2"/>
  <c r="BI36" i="2"/>
  <c r="BH36" i="2"/>
  <c r="BG36" i="2"/>
  <c r="BF36" i="2"/>
  <c r="BE36" i="2"/>
  <c r="AA36" i="2"/>
  <c r="Y36" i="2"/>
  <c r="W36" i="2"/>
  <c r="BK36" i="2"/>
  <c r="N36" i="2"/>
  <c r="BI35" i="2"/>
  <c r="BH35" i="2"/>
  <c r="BG35" i="2"/>
  <c r="BF35" i="2"/>
  <c r="BE35" i="2"/>
  <c r="AA35" i="2"/>
  <c r="Y35" i="2"/>
  <c r="W35" i="2"/>
  <c r="BK35" i="2"/>
  <c r="N35" i="2"/>
  <c r="BI34" i="2"/>
  <c r="BH34" i="2"/>
  <c r="BG34" i="2"/>
  <c r="BF34" i="2"/>
  <c r="BE34" i="2"/>
  <c r="AA34" i="2"/>
  <c r="Y34" i="2"/>
  <c r="W34" i="2"/>
  <c r="BK34" i="2"/>
  <c r="N34" i="2"/>
  <c r="BI33" i="2"/>
  <c r="BH33" i="2"/>
  <c r="BG33" i="2"/>
  <c r="BF33" i="2"/>
  <c r="BE33" i="2"/>
  <c r="AA33" i="2"/>
  <c r="Y33" i="2"/>
  <c r="W33" i="2"/>
  <c r="BK33" i="2"/>
  <c r="N33" i="2"/>
  <c r="BI32" i="2"/>
  <c r="BH32" i="2"/>
  <c r="BG32" i="2"/>
  <c r="BF32" i="2"/>
  <c r="BE32" i="2"/>
  <c r="AA32" i="2"/>
  <c r="Y32" i="2"/>
  <c r="W32" i="2"/>
  <c r="BK32" i="2"/>
  <c r="N32" i="2"/>
  <c r="BI31" i="2"/>
  <c r="BH31" i="2"/>
  <c r="BG31" i="2"/>
  <c r="BF31" i="2"/>
  <c r="BE31" i="2"/>
  <c r="AA31" i="2"/>
  <c r="AA30" i="2" s="1"/>
  <c r="Y31" i="2"/>
  <c r="Y30" i="2" s="1"/>
  <c r="W31" i="2"/>
  <c r="W30" i="2" s="1"/>
  <c r="BK31" i="2"/>
  <c r="BK30" i="2" s="1"/>
  <c r="N30" i="2" s="1"/>
  <c r="N31" i="2"/>
  <c r="BI29" i="2"/>
  <c r="BH29" i="2"/>
  <c r="BG29" i="2"/>
  <c r="BF29" i="2"/>
  <c r="AA29" i="2"/>
  <c r="Y29" i="2"/>
  <c r="W29" i="2"/>
  <c r="BK29" i="2"/>
  <c r="N29" i="2"/>
  <c r="BE29" i="2" s="1"/>
  <c r="BI28" i="2"/>
  <c r="BH28" i="2"/>
  <c r="BG28" i="2"/>
  <c r="BF28" i="2"/>
  <c r="AA28" i="2"/>
  <c r="Y28" i="2"/>
  <c r="Y27" i="2" s="1"/>
  <c r="W28" i="2"/>
  <c r="BK28" i="2"/>
  <c r="BK27" i="2" s="1"/>
  <c r="N27" i="2" s="1"/>
  <c r="N28" i="2"/>
  <c r="BE28" i="2" s="1"/>
  <c r="BI26" i="2"/>
  <c r="BH26" i="2"/>
  <c r="BG26" i="2"/>
  <c r="BF26" i="2"/>
  <c r="BE26" i="2"/>
  <c r="AA26" i="2"/>
  <c r="Y26" i="2"/>
  <c r="W26" i="2"/>
  <c r="BK26" i="2"/>
  <c r="N26" i="2"/>
  <c r="BI25" i="2"/>
  <c r="BH25" i="2"/>
  <c r="BG25" i="2"/>
  <c r="BF25" i="2"/>
  <c r="BE25" i="2"/>
  <c r="AA25" i="2"/>
  <c r="Y25" i="2"/>
  <c r="W25" i="2"/>
  <c r="BK25" i="2"/>
  <c r="N25" i="2"/>
  <c r="BI24" i="2"/>
  <c r="BH24" i="2"/>
  <c r="BG24" i="2"/>
  <c r="BF24" i="2"/>
  <c r="BE24" i="2"/>
  <c r="AA24" i="2"/>
  <c r="Y24" i="2"/>
  <c r="W24" i="2"/>
  <c r="BK24" i="2"/>
  <c r="N24" i="2"/>
  <c r="BI23" i="2"/>
  <c r="BH23" i="2"/>
  <c r="BG23" i="2"/>
  <c r="BF23" i="2"/>
  <c r="BE23" i="2"/>
  <c r="AA23" i="2"/>
  <c r="Y23" i="2"/>
  <c r="W23" i="2"/>
  <c r="BK23" i="2"/>
  <c r="N23" i="2"/>
  <c r="BI22" i="2"/>
  <c r="BH22" i="2"/>
  <c r="BG22" i="2"/>
  <c r="BF22" i="2"/>
  <c r="BE22" i="2"/>
  <c r="AA22" i="2"/>
  <c r="Y22" i="2"/>
  <c r="W22" i="2"/>
  <c r="BK22" i="2"/>
  <c r="N22" i="2"/>
  <c r="BI21" i="2"/>
  <c r="BH21" i="2"/>
  <c r="BG21" i="2"/>
  <c r="BF21" i="2"/>
  <c r="BE21" i="2"/>
  <c r="AA21" i="2"/>
  <c r="Y21" i="2"/>
  <c r="W21" i="2"/>
  <c r="BK21" i="2"/>
  <c r="N21" i="2"/>
  <c r="BI20" i="2"/>
  <c r="BH20" i="2"/>
  <c r="BG20" i="2"/>
  <c r="BF20" i="2"/>
  <c r="BE20" i="2"/>
  <c r="AA20" i="2"/>
  <c r="Y20" i="2"/>
  <c r="W20" i="2"/>
  <c r="BK20" i="2"/>
  <c r="N20" i="2"/>
  <c r="BI19" i="2"/>
  <c r="BH19" i="2"/>
  <c r="BG19" i="2"/>
  <c r="BF19" i="2"/>
  <c r="BE19" i="2"/>
  <c r="AA19" i="2"/>
  <c r="Y19" i="2"/>
  <c r="W19" i="2"/>
  <c r="BK19" i="2"/>
  <c r="N19" i="2"/>
  <c r="BI17" i="2"/>
  <c r="BH17" i="2"/>
  <c r="BG17" i="2"/>
  <c r="BF17" i="2"/>
  <c r="BE17" i="2"/>
  <c r="AA17" i="2"/>
  <c r="AA16" i="2" s="1"/>
  <c r="Y17" i="2"/>
  <c r="Y16" i="2" s="1"/>
  <c r="W17" i="2"/>
  <c r="W16" i="2" s="1"/>
  <c r="BK17" i="2"/>
  <c r="BK16" i="2" s="1"/>
  <c r="N17" i="2"/>
  <c r="W27" i="2" l="1"/>
  <c r="W15" i="2" s="1"/>
  <c r="W14" i="2" s="1"/>
  <c r="AA27" i="2"/>
  <c r="AA15" i="2" s="1"/>
  <c r="AA14" i="2" s="1"/>
  <c r="N16" i="2"/>
  <c r="BK15" i="2"/>
  <c r="Y15" i="2"/>
  <c r="Y14" i="2" s="1"/>
  <c r="N15" i="2" l="1"/>
  <c r="BK14" i="2"/>
  <c r="N14" i="2" s="1"/>
</calcChain>
</file>

<file path=xl/sharedStrings.xml><?xml version="1.0" encoding="utf-8"?>
<sst xmlns="http://schemas.openxmlformats.org/spreadsheetml/2006/main" count="1268" uniqueCount="395">
  <si>
    <t/>
  </si>
  <si>
    <t>21</t>
  </si>
  <si>
    <t>15</t>
  </si>
  <si>
    <t>Stavba:</t>
  </si>
  <si>
    <t>Modernizace strojovny vytápění Základní škola Aléská 270, Bílina</t>
  </si>
  <si>
    <t>Místo:</t>
  </si>
  <si>
    <t>Bílina</t>
  </si>
  <si>
    <t>Datum:</t>
  </si>
  <si>
    <t>Objednatel:</t>
  </si>
  <si>
    <t>Město Bílina</t>
  </si>
  <si>
    <t>Zhotovitel:</t>
  </si>
  <si>
    <t>Projektant:</t>
  </si>
  <si>
    <t>Ing. Václav Remuta</t>
  </si>
  <si>
    <t>Zpracovatel:</t>
  </si>
  <si>
    <t>DPH</t>
  </si>
  <si>
    <t>základní</t>
  </si>
  <si>
    <t>Kód</t>
  </si>
  <si>
    <t>D</t>
  </si>
  <si>
    <t>0</t>
  </si>
  <si>
    <t>1</t>
  </si>
  <si>
    <t>2</t>
  </si>
  <si>
    <t>Objekt:</t>
  </si>
  <si>
    <t>D.1.4.1 - Technika prostředí staveb - zdravotní instalace</t>
  </si>
  <si>
    <t>Dle výběrového řízení</t>
  </si>
  <si>
    <t>Náklady z rozpočtu</t>
  </si>
  <si>
    <t>Cena celkem [CZK]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</si>
  <si>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</si>
  <si>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</si>
  <si>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</si>
  <si>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</si>
  <si>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</si>
  <si>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732 - Ústřední vytápění - strojovny</t>
  </si>
  <si>
    <t>OST - Ostatní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</si>
  <si>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</si>
  <si>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</si>
  <si>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</si>
  <si>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</si>
  <si>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</si>
  <si>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</si>
  <si>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</si>
  <si>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</si>
  <si>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</si>
  <si>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</si>
  <si>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</si>
  <si>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</si>
  <si>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</si>
  <si>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</si>
  <si>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</si>
  <si>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713461871R</t>
  </si>
  <si>
    <t>Odstranění izolace tepelné potrubí bez povrchové úpravy - návleková izolace PE</t>
  </si>
  <si>
    <t>m</t>
  </si>
  <si>
    <t>16</t>
  </si>
  <si>
    <t>-2123456535</t>
  </si>
  <si>
    <t xml:space="preserve">Studená voda, teplá voda a cirkulace
</t>
  </si>
  <si>
    <t>P</t>
  </si>
  <si>
    <t>713463211</t>
  </si>
  <si>
    <t>Montáž izolace tepelné potrubí potrubními pouzdry s Al fólií s přesahem Al páskou 1x D do 50 mm</t>
  </si>
  <si>
    <t>837190987</t>
  </si>
  <si>
    <t>3</t>
  </si>
  <si>
    <t>M</t>
  </si>
  <si>
    <t>631545731R</t>
  </si>
  <si>
    <t>potrubní izolační pouzdro z kamenné vlny pro izolaci rozvodů tepla a teplé vody 800 ALS 42/30 mm</t>
  </si>
  <si>
    <t>32</t>
  </si>
  <si>
    <t>1214308207</t>
  </si>
  <si>
    <t>4</t>
  </si>
  <si>
    <t>631545741R</t>
  </si>
  <si>
    <t>potrubní izolační pouzdro z kamenné vlny pro izolaci rozvodů tepla a teplé vody 800 ALS 48/40 mm</t>
  </si>
  <si>
    <t>-1794740799</t>
  </si>
  <si>
    <t>5</t>
  </si>
  <si>
    <t>713463212</t>
  </si>
  <si>
    <t>Montáž izolace tepelné potrubí potrubními pouzdry s Al fólií s přesahem Al páskou 1x D do 100 mm</t>
  </si>
  <si>
    <t>-1906434718</t>
  </si>
  <si>
    <t>6</t>
  </si>
  <si>
    <t>631546051R</t>
  </si>
  <si>
    <t>potrubní izolační pouzdro z kamenné vlny pro izolaci rozvodů tepla a teplé vody 800 ALS 64/50 mm</t>
  </si>
  <si>
    <t>-211240894</t>
  </si>
  <si>
    <t>7</t>
  </si>
  <si>
    <t>998713101</t>
  </si>
  <si>
    <t>Přesun hmot pro izolace tepelné v objektech v do 6 m</t>
  </si>
  <si>
    <t>t</t>
  </si>
  <si>
    <t>-11739081</t>
  </si>
  <si>
    <t>8</t>
  </si>
  <si>
    <t>998713181</t>
  </si>
  <si>
    <t>Příplatek k přesunu hmot tonážní 713 prováděný bez použití mechanizace</t>
  </si>
  <si>
    <t>564114313</t>
  </si>
  <si>
    <t>9</t>
  </si>
  <si>
    <t>998713192</t>
  </si>
  <si>
    <t>Příplatek k přesunu hmot 713 za zvětšený přesun do 100 m</t>
  </si>
  <si>
    <t>-2023761476</t>
  </si>
  <si>
    <t>10</t>
  </si>
  <si>
    <t>721210813R</t>
  </si>
  <si>
    <t>Demontáž vpustí podlahových</t>
  </si>
  <si>
    <t>kus</t>
  </si>
  <si>
    <t>1075572138</t>
  </si>
  <si>
    <t>11</t>
  </si>
  <si>
    <t>721211502</t>
  </si>
  <si>
    <t>Vpusť sklepní s vodorovným odtokem DN 110 mřížka litina 170x240</t>
  </si>
  <si>
    <t>-98325442</t>
  </si>
  <si>
    <t>12</t>
  </si>
  <si>
    <t>722130802</t>
  </si>
  <si>
    <t>Demontáž potrubí ocelové pozinkované závitové do DN 40</t>
  </si>
  <si>
    <t>-101366907</t>
  </si>
  <si>
    <t>13</t>
  </si>
  <si>
    <t>722130803</t>
  </si>
  <si>
    <t>Demontáž potrubí ocelové pozinkované závitové do DN 50</t>
  </si>
  <si>
    <t>184127174</t>
  </si>
  <si>
    <t>14</t>
  </si>
  <si>
    <t>722170801</t>
  </si>
  <si>
    <t>Demontáž rozvodů vody z plastů do D 25</t>
  </si>
  <si>
    <t>-340974457</t>
  </si>
  <si>
    <t>722170804</t>
  </si>
  <si>
    <t>Demontáž rozvodů vody z plastů do D 50</t>
  </si>
  <si>
    <t>-1163123916</t>
  </si>
  <si>
    <t>722170807</t>
  </si>
  <si>
    <t>Demontáž rozvodů vody z plastů do D 110</t>
  </si>
  <si>
    <t>-1222910918</t>
  </si>
  <si>
    <t>17</t>
  </si>
  <si>
    <t>722174002</t>
  </si>
  <si>
    <t>Potrubí vodovodní plastové PPR svar polyfuze PN 16 D 20 x 2,8 mm</t>
  </si>
  <si>
    <t>2109890583</t>
  </si>
  <si>
    <t>18</t>
  </si>
  <si>
    <t>722174003</t>
  </si>
  <si>
    <t>Potrubí vodovodní plastové PPR svar polyfuze PN 16 D 25 x 3,5 mm</t>
  </si>
  <si>
    <t>1229924755</t>
  </si>
  <si>
    <t>19</t>
  </si>
  <si>
    <t>722174004</t>
  </si>
  <si>
    <t>Potrubí vodovodní plastové PPR svar polyfuze PN 16 D 32 x 4,4 mm</t>
  </si>
  <si>
    <t>1688362419</t>
  </si>
  <si>
    <t>20</t>
  </si>
  <si>
    <t>722174005</t>
  </si>
  <si>
    <t>Potrubí vodovodní plastové PPR svar polyfuze PN 16 D 40 x 5,5 mm</t>
  </si>
  <si>
    <t>762369816</t>
  </si>
  <si>
    <t>722174006</t>
  </si>
  <si>
    <t>Potrubí vodovodní plastové PPR svar polyfuze PN 16 D 50 x 6,9 mm</t>
  </si>
  <si>
    <t>-35766465</t>
  </si>
  <si>
    <t>22</t>
  </si>
  <si>
    <t>722174007</t>
  </si>
  <si>
    <t>Potrubí vodovodní plastové PPR svar polyfuze PN 16 D 63 x 8,6 mm</t>
  </si>
  <si>
    <t>-736954122</t>
  </si>
  <si>
    <t>23</t>
  </si>
  <si>
    <t>722181212</t>
  </si>
  <si>
    <t>Ochrana vodovodního potrubí přilepenými termoizolačními trubicemi z PE tl do 6 mm DN do 32 mm</t>
  </si>
  <si>
    <t>-228868127</t>
  </si>
  <si>
    <t>24</t>
  </si>
  <si>
    <t>722181213</t>
  </si>
  <si>
    <t>Ochrana vodovodního potrubí přilepenými termoizolačními trubicemi z PE tl do 6 mm DN přes 32 mm</t>
  </si>
  <si>
    <t>-1779518267</t>
  </si>
  <si>
    <t>25</t>
  </si>
  <si>
    <t>722181223</t>
  </si>
  <si>
    <t>Ochrana vodovodního potrubí přilepenými termoizolačními trubicemi z PE tl do 9 mm DN do 63 mm</t>
  </si>
  <si>
    <t>896690586</t>
  </si>
  <si>
    <t>26</t>
  </si>
  <si>
    <t>722181241</t>
  </si>
  <si>
    <t>Ochrana vodovodního potrubí přilepenými termoizolačními trubicemi z PE tl do 20 mm DN do 22 mm</t>
  </si>
  <si>
    <t>1510830460</t>
  </si>
  <si>
    <t>27</t>
  </si>
  <si>
    <t>722181242</t>
  </si>
  <si>
    <t>Ochrana vodovodního potrubí přilepenými termoizolačními trubicemi z PE tl do 20 mm DN do 45 mm</t>
  </si>
  <si>
    <t>-113179228</t>
  </si>
  <si>
    <t>28</t>
  </si>
  <si>
    <t>722181252</t>
  </si>
  <si>
    <t>Ochrana vodovodního potrubí přilepenými termoizolačními trubicemi z PE tl do 25 mm DN do 45 mm</t>
  </si>
  <si>
    <t>-27814261</t>
  </si>
  <si>
    <t>29</t>
  </si>
  <si>
    <t>722182011</t>
  </si>
  <si>
    <t>Podpůrný žlab pro potrubí D 20</t>
  </si>
  <si>
    <t>476165712</t>
  </si>
  <si>
    <t>30</t>
  </si>
  <si>
    <t>722182012</t>
  </si>
  <si>
    <t>Podpůrný žlab pro potrubí D 25</t>
  </si>
  <si>
    <t>784788774</t>
  </si>
  <si>
    <t>31</t>
  </si>
  <si>
    <t>722182013</t>
  </si>
  <si>
    <t>Podpůrný žlab pro potrubí D 32</t>
  </si>
  <si>
    <t>187079498</t>
  </si>
  <si>
    <t>722182014</t>
  </si>
  <si>
    <t>Podpůrný žlab pro potrubí D 40</t>
  </si>
  <si>
    <t>-458242611</t>
  </si>
  <si>
    <t>33</t>
  </si>
  <si>
    <t>722182015</t>
  </si>
  <si>
    <t>Podpůrný žlab pro potrubí D 50</t>
  </si>
  <si>
    <t>807515087</t>
  </si>
  <si>
    <t>34</t>
  </si>
  <si>
    <t>722182016</t>
  </si>
  <si>
    <t>Podpůrný žlab pro potrubí D 63</t>
  </si>
  <si>
    <t>1697993867</t>
  </si>
  <si>
    <t>35</t>
  </si>
  <si>
    <t>722220231</t>
  </si>
  <si>
    <t>Přechodka dGK PPR PN 20 D 20 x G 1/2 s kovovým vnitřním závitem</t>
  </si>
  <si>
    <t>16436406</t>
  </si>
  <si>
    <t>36</t>
  </si>
  <si>
    <t>722220232</t>
  </si>
  <si>
    <t>Přechodka dGK PPR PN 20 D 25 x G 3/4 s kovovým vnitřním závitem</t>
  </si>
  <si>
    <t>-1481581222</t>
  </si>
  <si>
    <t>37</t>
  </si>
  <si>
    <t>722220233</t>
  </si>
  <si>
    <t>Přechodka dGK PPR PN 20 D 32 x G 1 s kovovým vnitřním závitem</t>
  </si>
  <si>
    <t>-19869451</t>
  </si>
  <si>
    <t>38</t>
  </si>
  <si>
    <t>722220234</t>
  </si>
  <si>
    <t>Přechodka dGK PPR PN 20 D 40 x G 5/4 s kovovým vnitřním závitem</t>
  </si>
  <si>
    <t>-1524411620</t>
  </si>
  <si>
    <t>39</t>
  </si>
  <si>
    <t>722220236</t>
  </si>
  <si>
    <t>Přechodka dGK PPR PN 20 D 63 x G 2 s kovovým vnitřním závitem</t>
  </si>
  <si>
    <t>384249567</t>
  </si>
  <si>
    <t>40</t>
  </si>
  <si>
    <t>722220851</t>
  </si>
  <si>
    <t>Demontáž armatur závitových s jedním závitem G do 3/4</t>
  </si>
  <si>
    <t>407938392</t>
  </si>
  <si>
    <t>41</t>
  </si>
  <si>
    <t>722220852</t>
  </si>
  <si>
    <t>Demontáž armatur závitových s jedním závitem G do 5/4</t>
  </si>
  <si>
    <t>-975846679</t>
  </si>
  <si>
    <t>42</t>
  </si>
  <si>
    <t>722220855</t>
  </si>
  <si>
    <t>Demontáž armatur závitových s jedním závitem G do 2 1/2</t>
  </si>
  <si>
    <t>1150161291</t>
  </si>
  <si>
    <t>43</t>
  </si>
  <si>
    <t>722224115</t>
  </si>
  <si>
    <t>Kohout plnicí nebo vypouštěcí G 1/2 PN 10 s jedním závitem</t>
  </si>
  <si>
    <t>411402916</t>
  </si>
  <si>
    <t>44</t>
  </si>
  <si>
    <t>722229100R</t>
  </si>
  <si>
    <t xml:space="preserve">Montáž tlakoměrů a příslušenství </t>
  </si>
  <si>
    <t>-2084511256</t>
  </si>
  <si>
    <t>45</t>
  </si>
  <si>
    <t>422335800</t>
  </si>
  <si>
    <t>kohout tlakoměrový s čepem a nátrubkový pro PN16/25 s připojením M20x1,5 mm</t>
  </si>
  <si>
    <t>-43106064</t>
  </si>
  <si>
    <t>46</t>
  </si>
  <si>
    <t>422778000</t>
  </si>
  <si>
    <t>přípojka tlakoměrová nátrubková typ: DIN 16283 druh A M20x1,5/M20x1,5 mm</t>
  </si>
  <si>
    <t>1162959182</t>
  </si>
  <si>
    <t>47</t>
  </si>
  <si>
    <t>422782000</t>
  </si>
  <si>
    <t>těsnění ploché tlakoměrových přípojek AN 137540 M20x1,5 mm</t>
  </si>
  <si>
    <t>-378395479</t>
  </si>
  <si>
    <t>48</t>
  </si>
  <si>
    <t>388411490</t>
  </si>
  <si>
    <t>tlakoměr typ 3313 D 160 se spodním přípojem rozsah 0-1.0 MPa</t>
  </si>
  <si>
    <t>1066730892</t>
  </si>
  <si>
    <t>49</t>
  </si>
  <si>
    <t>722229101</t>
  </si>
  <si>
    <t>Montáž vodovodních armatur s jedním závitem G 1/2 ostatní typ</t>
  </si>
  <si>
    <t>406177396</t>
  </si>
  <si>
    <t>50</t>
  </si>
  <si>
    <t>551346250R</t>
  </si>
  <si>
    <t>šroubení spojovací rozebíratelné 1/2"</t>
  </si>
  <si>
    <t>-1311617393</t>
  </si>
  <si>
    <t>napojení na stávající objektové rozvody</t>
  </si>
  <si>
    <t>51</t>
  </si>
  <si>
    <t>722229102</t>
  </si>
  <si>
    <t>Montáž vodovodních armatur s jedním závitem G 3/4 ostatní typ</t>
  </si>
  <si>
    <t>1899043722</t>
  </si>
  <si>
    <t>52</t>
  </si>
  <si>
    <t>551346260R</t>
  </si>
  <si>
    <t>šroubení spojovací rozebíratelné 3/4"</t>
  </si>
  <si>
    <t>-790946942</t>
  </si>
  <si>
    <t>53</t>
  </si>
  <si>
    <t>722229103</t>
  </si>
  <si>
    <t>Montáž vodovodních armatur s jedním závitem G 1 ostatní typ</t>
  </si>
  <si>
    <t>-729350432</t>
  </si>
  <si>
    <t>54</t>
  </si>
  <si>
    <t>551346280R</t>
  </si>
  <si>
    <t>šroubení spojovací rozebíratelné 1"</t>
  </si>
  <si>
    <t>-905788330</t>
  </si>
  <si>
    <t>55</t>
  </si>
  <si>
    <t>722229104</t>
  </si>
  <si>
    <t>Montáž vodovodních armatur s jedním závitem G 5/4 ostatní typ</t>
  </si>
  <si>
    <t>-429311527</t>
  </si>
  <si>
    <t>56</t>
  </si>
  <si>
    <t>551346290R</t>
  </si>
  <si>
    <t>šroubení spojovací rozebíratelné 6/4"</t>
  </si>
  <si>
    <t>1478843526</t>
  </si>
  <si>
    <t>57</t>
  </si>
  <si>
    <t>722229106</t>
  </si>
  <si>
    <t>Montáž vodovodních armatur s jedním závitem G 2 ostatní typ</t>
  </si>
  <si>
    <t>-830947566</t>
  </si>
  <si>
    <t>58</t>
  </si>
  <si>
    <t>551346330R</t>
  </si>
  <si>
    <t>šroubení spojovací rozebíratelné 2"</t>
  </si>
  <si>
    <t>508885306</t>
  </si>
  <si>
    <t>59</t>
  </si>
  <si>
    <t>722231075</t>
  </si>
  <si>
    <t>Ventil zpětný G 5/4 PN 10 do 110°C se dvěma závity</t>
  </si>
  <si>
    <t>-812687236</t>
  </si>
  <si>
    <t>60</t>
  </si>
  <si>
    <t>722231221R</t>
  </si>
  <si>
    <t>Ventil pojistný mosazný G 1/2x3/4" PN 6 do 100°C (otevírací tlak 800 kPa)</t>
  </si>
  <si>
    <t>-86593934</t>
  </si>
  <si>
    <t>61</t>
  </si>
  <si>
    <t>722232043</t>
  </si>
  <si>
    <t>Kohout kulový přímý G 1/2 PN 42 do 185°C vnitřní závit</t>
  </si>
  <si>
    <t>1279832432</t>
  </si>
  <si>
    <t>62</t>
  </si>
  <si>
    <t>722232044</t>
  </si>
  <si>
    <t>Kohout kulový přímý G 3/4 PN 42 do 185°C vnitřní závit</t>
  </si>
  <si>
    <t>-1758692221</t>
  </si>
  <si>
    <t>63</t>
  </si>
  <si>
    <t>722232045</t>
  </si>
  <si>
    <t>Kohout kulový přímý G 1 PN 42 do 185°C vnitřní závit</t>
  </si>
  <si>
    <t>-2146422703</t>
  </si>
  <si>
    <t>64</t>
  </si>
  <si>
    <t>722232046</t>
  </si>
  <si>
    <t>Kohout kulový přímý G 5/4 PN 42 do 185°C vnitřní závit</t>
  </si>
  <si>
    <t>180976077</t>
  </si>
  <si>
    <t>65</t>
  </si>
  <si>
    <t>722232048</t>
  </si>
  <si>
    <t>Kohout kulový přímý G 2 PN 42 do 185°C vnitřní závit</t>
  </si>
  <si>
    <t>-322529338</t>
  </si>
  <si>
    <t>66</t>
  </si>
  <si>
    <t>722234266</t>
  </si>
  <si>
    <t>Filtr mosazný G 5/4 PN 16 do 120°C s 2x vnitřním závitem</t>
  </si>
  <si>
    <t>135734410</t>
  </si>
  <si>
    <t>67</t>
  </si>
  <si>
    <t>722239103</t>
  </si>
  <si>
    <t>Montáž armatur vodovodních se dvěma závity G 1</t>
  </si>
  <si>
    <t>1696472608</t>
  </si>
  <si>
    <t>68</t>
  </si>
  <si>
    <t>388214630R</t>
  </si>
  <si>
    <t>stávající vodoměr domovní na studenou vodu DN25, PN1, Qn=6 m3/h, montáž do svislého potrubí</t>
  </si>
  <si>
    <t>-1970656731</t>
  </si>
  <si>
    <t>Stávající (přemístěný) vodoměr
majekt ČEZ Teplárenská</t>
  </si>
  <si>
    <t>69</t>
  </si>
  <si>
    <t>722260813</t>
  </si>
  <si>
    <t>Demontáž vodoměrů závitových G 1</t>
  </si>
  <si>
    <t>-539134795</t>
  </si>
  <si>
    <t>70</t>
  </si>
  <si>
    <t>722290226</t>
  </si>
  <si>
    <t>Zkouška těsnosti vodovodního potrubí závitového do DN 50</t>
  </si>
  <si>
    <t>2107991239</t>
  </si>
  <si>
    <t>71</t>
  </si>
  <si>
    <t>722290234</t>
  </si>
  <si>
    <t>Proplach a dezinfekce vodovodního potrubí do DN 80</t>
  </si>
  <si>
    <t>-930151076</t>
  </si>
  <si>
    <t>72</t>
  </si>
  <si>
    <t>722290821</t>
  </si>
  <si>
    <t>Přemístění vnitrostaveništní demontovaných hmot pro vnitřní vodovod v objektech výšky do 6 m</t>
  </si>
  <si>
    <t>-1874174835</t>
  </si>
  <si>
    <t>73</t>
  </si>
  <si>
    <t>998722101</t>
  </si>
  <si>
    <t>Přesun hmot tonážní pro vnitřní vodovod v objektech v do 6 m</t>
  </si>
  <si>
    <t>-2130456054</t>
  </si>
  <si>
    <t>74</t>
  </si>
  <si>
    <t>998722181</t>
  </si>
  <si>
    <t>Příplatek k přesunu hmot tonážní 722 prováděný bez použití mechanizace</t>
  </si>
  <si>
    <t>1425603246</t>
  </si>
  <si>
    <t>75</t>
  </si>
  <si>
    <t>998722192</t>
  </si>
  <si>
    <t>Příplatek k přesunu hmot tonážní 722 za zvětšený přesun do 100 m</t>
  </si>
  <si>
    <t>-285578394</t>
  </si>
  <si>
    <t>76</t>
  </si>
  <si>
    <t>732212815</t>
  </si>
  <si>
    <t>Demontáž ohříváku zásobníkového stojatého obsah do 1600 litrů</t>
  </si>
  <si>
    <t>-1877078252</t>
  </si>
  <si>
    <t xml:space="preserve"> Demontovaný nerezový zásobník o objemu 220 litrů je majetkem ČEZ teplárenská, a.s. a ten rozhodne o její likvidaci (převoz zařízení nebo odvoz do šrotu). </t>
  </si>
  <si>
    <t>77</t>
  </si>
  <si>
    <t>732214813</t>
  </si>
  <si>
    <t>Vypuštění vody z ohříváku obsah do 630 litrů</t>
  </si>
  <si>
    <t>-1843423048</t>
  </si>
  <si>
    <t>78</t>
  </si>
  <si>
    <t>732231101R</t>
  </si>
  <si>
    <t>Akumulační nerezový zásobník TV Antikor AKU 300, objem 300 litrů, max. tlak 1 MPa, nesnímatelná izolace, anodová ochrana, teploměr 0-120°C</t>
  </si>
  <si>
    <t>soubor</t>
  </si>
  <si>
    <t>-606937747</t>
  </si>
  <si>
    <t>Výrobní výkres 488-ZTI-03-04
nerezový zásobník TV AKU 300</t>
  </si>
  <si>
    <t>79</t>
  </si>
  <si>
    <t>O01100101R</t>
  </si>
  <si>
    <t>Vypuštění větví TV a C</t>
  </si>
  <si>
    <t>hod</t>
  </si>
  <si>
    <t>512</t>
  </si>
  <si>
    <t>-1124924616</t>
  </si>
  <si>
    <t>80</t>
  </si>
  <si>
    <t>O01100103R</t>
  </si>
  <si>
    <t>Napuštění a odvzdušnění větví TV a C</t>
  </si>
  <si>
    <t>374832053</t>
  </si>
  <si>
    <t>81</t>
  </si>
  <si>
    <t>O01100109R</t>
  </si>
  <si>
    <t>Montáž a dodávka závěsů, uložení, objímek pro potrubí (úhelníkové konzole a závěsy)</t>
  </si>
  <si>
    <t>soub.</t>
  </si>
  <si>
    <t>1420038485</t>
  </si>
  <si>
    <t>82</t>
  </si>
  <si>
    <t>O01100110R</t>
  </si>
  <si>
    <t>Ostatní montážní a spotřební materiál (mosazné redukce, vsuvky, těsnicí vlakno)</t>
  </si>
  <si>
    <t>-725657716</t>
  </si>
  <si>
    <t>83</t>
  </si>
  <si>
    <t>O01100130R</t>
  </si>
  <si>
    <t>Přesun hmot</t>
  </si>
  <si>
    <t>349100810</t>
  </si>
  <si>
    <t>84</t>
  </si>
  <si>
    <t>O01100150R</t>
  </si>
  <si>
    <t xml:space="preserve">Nakládání, odvoz a likvidace, demontovaných hmot, včetně hmot izolačních + poplatek skládkovné. </t>
  </si>
  <si>
    <t>506561093</t>
  </si>
  <si>
    <t>SPECIFIKACE ZAŘíZENÍ A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</si>
</sst>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000"/>
    <numFmt numFmtId="166" formatCode="#,##0.000"/>
  </numFmts>
  <fonts count="1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2"/>
      <color rgb="FF96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5" fontId="11" fillId="0" borderId="7" xfId="0" applyNumberFormat="1" applyFont="1" applyBorder="1" applyAlignment="1"/>
    <xf numFmtId="165" fontId="11" fillId="0" borderId="8" xfId="0" applyNumberFormat="1" applyFont="1" applyBorder="1" applyAlignment="1"/>
    <xf numFmtId="4" fontId="1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9" xfId="0" applyFont="1" applyBorder="1" applyAlignment="1"/>
    <xf numFmtId="165" fontId="6" fillId="0" borderId="0" xfId="0" applyNumberFormat="1" applyFont="1" applyBorder="1" applyAlignment="1"/>
    <xf numFmtId="165" fontId="6" fillId="0" borderId="10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18" xfId="0" applyFont="1" applyBorder="1" applyAlignment="1" applyProtection="1">
      <alignment horizontal="center" vertical="center"/>
      <protection locked="0"/>
    </xf>
    <xf numFmtId="49" fontId="0" fillId="0" borderId="18" xfId="0" applyNumberFormat="1" applyFont="1" applyBorder="1" applyAlignment="1" applyProtection="1">
      <alignment horizontal="left" vertical="center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166" fontId="0" fillId="0" borderId="18" xfId="0" applyNumberFormat="1" applyFont="1" applyBorder="1" applyAlignment="1" applyProtection="1">
      <alignment vertical="center"/>
      <protection locked="0"/>
    </xf>
    <xf numFmtId="0" fontId="1" fillId="2" borderId="18" xfId="0" applyFont="1" applyFill="1" applyBorder="1" applyAlignment="1" applyProtection="1">
      <alignment horizontal="left" vertical="center"/>
      <protection locked="0"/>
    </xf>
    <xf numFmtId="165" fontId="1" fillId="0" borderId="0" xfId="0" applyNumberFormat="1" applyFont="1" applyBorder="1" applyAlignment="1">
      <alignment vertical="center"/>
    </xf>
    <xf numFmtId="165" fontId="1" fillId="0" borderId="10" xfId="0" applyNumberFormat="1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14" fillId="0" borderId="18" xfId="0" applyFont="1" applyBorder="1" applyAlignment="1" applyProtection="1">
      <alignment horizontal="center" vertical="center"/>
      <protection locked="0"/>
    </xf>
    <xf numFmtId="49" fontId="14" fillId="0" borderId="18" xfId="0" applyNumberFormat="1" applyFont="1" applyBorder="1" applyAlignment="1" applyProtection="1">
      <alignment horizontal="left" vertical="center" wrapText="1"/>
      <protection locked="0"/>
    </xf>
    <xf numFmtId="0" fontId="14" fillId="0" borderId="18" xfId="0" applyFont="1" applyBorder="1" applyAlignment="1" applyProtection="1">
      <alignment horizontal="center" vertical="center" wrapText="1"/>
      <protection locked="0"/>
    </xf>
    <xf numFmtId="166" fontId="14" fillId="0" borderId="18" xfId="0" applyNumberFormat="1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0" fontId="0" fillId="0" borderId="0" xfId="0"/>
    <xf numFmtId="0" fontId="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0" fillId="0" borderId="18" xfId="0" applyFont="1" applyBorder="1" applyAlignment="1" applyProtection="1">
      <alignment horizontal="left" vertical="center" wrapText="1"/>
      <protection locked="0"/>
    </xf>
    <xf numFmtId="4" fontId="0" fillId="2" borderId="18" xfId="0" applyNumberFormat="1" applyFont="1" applyFill="1" applyBorder="1" applyAlignment="1" applyProtection="1">
      <alignment vertical="center"/>
      <protection locked="0"/>
    </xf>
    <xf numFmtId="4" fontId="0" fillId="0" borderId="18" xfId="0" applyNumberFormat="1" applyFont="1" applyBorder="1" applyAlignment="1" applyProtection="1">
      <alignment vertical="center"/>
      <protection locked="0"/>
    </xf>
    <xf numFmtId="0" fontId="13" fillId="0" borderId="7" xfId="0" applyFont="1" applyBorder="1" applyAlignment="1">
      <alignment vertical="center" wrapText="1"/>
    </xf>
    <xf numFmtId="0" fontId="0" fillId="0" borderId="7" xfId="0" applyFont="1" applyBorder="1" applyAlignment="1">
      <alignment vertical="center"/>
    </xf>
    <xf numFmtId="0" fontId="14" fillId="0" borderId="18" xfId="0" applyFont="1" applyBorder="1" applyAlignment="1" applyProtection="1">
      <alignment horizontal="left" vertical="center" wrapText="1"/>
      <protection locked="0"/>
    </xf>
    <xf numFmtId="4" fontId="14" fillId="2" borderId="18" xfId="0" applyNumberFormat="1" applyFont="1" applyFill="1" applyBorder="1" applyAlignment="1" applyProtection="1">
      <alignment vertical="center"/>
      <protection locked="0"/>
    </xf>
    <xf numFmtId="4" fontId="14" fillId="0" borderId="18" xfId="0" applyNumberFormat="1" applyFont="1" applyBorder="1" applyAlignment="1" applyProtection="1">
      <alignment vertical="center"/>
      <protection locked="0"/>
    </xf>
    <xf numFmtId="4" fontId="9" fillId="0" borderId="7" xfId="0" applyNumberFormat="1" applyFont="1" applyBorder="1" applyAlignment="1"/>
    <xf numFmtId="4" fontId="3" fillId="0" borderId="7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5" fillId="0" borderId="11" xfId="0" applyNumberFormat="1" applyFont="1" applyBorder="1" applyAlignment="1"/>
    <xf numFmtId="4" fontId="5" fillId="0" borderId="11" xfId="0" applyNumberFormat="1" applyFont="1" applyBorder="1" applyAlignment="1">
      <alignment vertical="center"/>
    </xf>
    <xf numFmtId="4" fontId="5" fillId="0" borderId="16" xfId="0" applyNumberFormat="1" applyFont="1" applyBorder="1" applyAlignment="1"/>
    <xf numFmtId="4" fontId="5" fillId="0" borderId="16" xfId="0" applyNumberFormat="1" applyFont="1" applyBorder="1" applyAlignment="1">
      <alignment vertical="center"/>
    </xf>
    <xf numFmtId="4" fontId="4" fillId="0" borderId="11" xfId="0" applyNumberFormat="1" applyFont="1" applyBorder="1" applyAlignment="1"/>
    <xf numFmtId="4" fontId="4" fillId="0" borderId="11" xfId="0" applyNumberFormat="1" applyFont="1" applyBorder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M114"/>
  <sheetViews>
    <sheetView showGridLines="0" tabSelected="1" workbookViewId="0">
      <pane ySplit="1" topLeftCell="A2" activePane="bottomLeft" state="frozen"/>
      <selection pane="bottomLeft" activeCell="H129" sqref="H12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63" s="57" customFormat="1" x14ac:dyDescent="0.3"/>
    <row r="2" spans="2:63" s="1" customFormat="1" ht="6.95" customHeight="1" x14ac:dyDescent="0.3"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5"/>
    </row>
    <row r="3" spans="2:63" s="1" customFormat="1" ht="36.950000000000003" customHeight="1" x14ac:dyDescent="0.3">
      <c r="B3" s="5"/>
      <c r="C3" s="62" t="s">
        <v>394</v>
      </c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7"/>
    </row>
    <row r="4" spans="2:63" s="1" customFormat="1" ht="6.95" customHeight="1" x14ac:dyDescent="0.3">
      <c r="B4" s="5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7"/>
    </row>
    <row r="5" spans="2:63" s="1" customFormat="1" ht="30" customHeight="1" x14ac:dyDescent="0.3">
      <c r="B5" s="5"/>
      <c r="C5" s="58" t="s">
        <v>3</v>
      </c>
      <c r="D5" s="59"/>
      <c r="E5" s="59"/>
      <c r="F5" s="63" t="s">
        <v>4</v>
      </c>
      <c r="G5" s="64"/>
      <c r="H5" s="64"/>
      <c r="I5" s="64"/>
      <c r="J5" s="64"/>
      <c r="K5" s="64"/>
      <c r="L5" s="64"/>
      <c r="M5" s="64"/>
      <c r="N5" s="64"/>
      <c r="O5" s="64"/>
      <c r="P5" s="64"/>
      <c r="Q5" s="59"/>
      <c r="R5" s="7"/>
    </row>
    <row r="6" spans="2:63" s="1" customFormat="1" ht="36.950000000000003" customHeight="1" x14ac:dyDescent="0.3">
      <c r="B6" s="5"/>
      <c r="C6" s="16" t="s">
        <v>21</v>
      </c>
      <c r="D6" s="59"/>
      <c r="E6" s="59"/>
      <c r="F6" s="60" t="s">
        <v>22</v>
      </c>
      <c r="G6" s="61"/>
      <c r="H6" s="61"/>
      <c r="I6" s="61"/>
      <c r="J6" s="61"/>
      <c r="K6" s="61"/>
      <c r="L6" s="61"/>
      <c r="M6" s="61"/>
      <c r="N6" s="61"/>
      <c r="O6" s="61"/>
      <c r="P6" s="61"/>
      <c r="Q6" s="59"/>
      <c r="R6" s="7"/>
    </row>
    <row r="7" spans="2:63" s="1" customFormat="1" ht="6.95" customHeight="1" x14ac:dyDescent="0.3">
      <c r="B7" s="5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7"/>
    </row>
    <row r="8" spans="2:63" s="1" customFormat="1" ht="18" customHeight="1" x14ac:dyDescent="0.3">
      <c r="B8" s="5"/>
      <c r="C8" s="58" t="s">
        <v>5</v>
      </c>
      <c r="D8" s="59"/>
      <c r="E8" s="59"/>
      <c r="F8" s="56" t="s">
        <v>6</v>
      </c>
      <c r="G8" s="59"/>
      <c r="H8" s="59"/>
      <c r="I8" s="59"/>
      <c r="J8" s="59"/>
      <c r="K8" s="58" t="s">
        <v>7</v>
      </c>
      <c r="L8" s="59"/>
      <c r="M8" s="65">
        <v>43584</v>
      </c>
      <c r="N8" s="65"/>
      <c r="O8" s="65"/>
      <c r="P8" s="65"/>
      <c r="Q8" s="59"/>
      <c r="R8" s="7"/>
    </row>
    <row r="9" spans="2:63" s="1" customFormat="1" ht="6.95" customHeight="1" x14ac:dyDescent="0.3">
      <c r="B9" s="5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7"/>
    </row>
    <row r="10" spans="2:63" s="1" customFormat="1" ht="15" x14ac:dyDescent="0.3">
      <c r="B10" s="5"/>
      <c r="C10" s="58" t="s">
        <v>8</v>
      </c>
      <c r="D10" s="59"/>
      <c r="E10" s="59"/>
      <c r="F10" s="56" t="s">
        <v>9</v>
      </c>
      <c r="G10" s="59"/>
      <c r="H10" s="59"/>
      <c r="I10" s="59"/>
      <c r="J10" s="59"/>
      <c r="K10" s="58" t="s">
        <v>11</v>
      </c>
      <c r="L10" s="59"/>
      <c r="M10" s="66" t="s">
        <v>12</v>
      </c>
      <c r="N10" s="66"/>
      <c r="O10" s="66"/>
      <c r="P10" s="66"/>
      <c r="Q10" s="66"/>
      <c r="R10" s="7"/>
    </row>
    <row r="11" spans="2:63" s="1" customFormat="1" ht="14.45" customHeight="1" x14ac:dyDescent="0.3">
      <c r="B11" s="5"/>
      <c r="C11" s="58" t="s">
        <v>10</v>
      </c>
      <c r="D11" s="59"/>
      <c r="E11" s="59"/>
      <c r="F11" s="56" t="s">
        <v>23</v>
      </c>
      <c r="G11" s="59"/>
      <c r="H11" s="59"/>
      <c r="I11" s="59"/>
      <c r="J11" s="59"/>
      <c r="K11" s="58" t="s">
        <v>13</v>
      </c>
      <c r="L11" s="59"/>
      <c r="M11" s="66" t="s">
        <v>12</v>
      </c>
      <c r="N11" s="66"/>
      <c r="O11" s="66"/>
      <c r="P11" s="66"/>
      <c r="Q11" s="66"/>
      <c r="R11" s="7"/>
    </row>
    <row r="12" spans="2:63" s="1" customFormat="1" ht="10.35" customHeight="1" x14ac:dyDescent="0.3"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7"/>
    </row>
    <row r="13" spans="2:63" s="2" customFormat="1" ht="29.25" customHeight="1" x14ac:dyDescent="0.3">
      <c r="B13" s="26"/>
      <c r="C13" s="27" t="s">
        <v>33</v>
      </c>
      <c r="D13" s="28" t="s">
        <v>34</v>
      </c>
      <c r="E13" s="28" t="s">
        <v>16</v>
      </c>
      <c r="F13" s="67" t="s">
        <v>35</v>
      </c>
      <c r="G13" s="67"/>
      <c r="H13" s="67"/>
      <c r="I13" s="67"/>
      <c r="J13" s="28" t="s">
        <v>36</v>
      </c>
      <c r="K13" s="28" t="s">
        <v>37</v>
      </c>
      <c r="L13" s="68" t="s">
        <v>38</v>
      </c>
      <c r="M13" s="68"/>
      <c r="N13" s="67" t="s">
        <v>25</v>
      </c>
      <c r="O13" s="67"/>
      <c r="P13" s="67"/>
      <c r="Q13" s="69"/>
      <c r="R13" s="29"/>
      <c r="T13" s="18" t="s">
        <v>39</v>
      </c>
      <c r="U13" s="19" t="s">
        <v>14</v>
      </c>
      <c r="V13" s="19" t="s">
        <v>40</v>
      </c>
      <c r="W13" s="19" t="s">
        <v>41</v>
      </c>
      <c r="X13" s="19" t="s">
        <v>42</v>
      </c>
      <c r="Y13" s="19" t="s">
        <v>43</v>
      </c>
      <c r="Z13" s="19" t="s">
        <v>44</v>
      </c>
      <c r="AA13" s="20" t="s">
        <v>45</v>
      </c>
    </row>
    <row r="14" spans="2:63" s="1" customFormat="1" ht="29.25" customHeight="1" x14ac:dyDescent="0.35">
      <c r="B14" s="5"/>
      <c r="C14" s="22" t="s">
        <v>24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78" t="e">
        <f>BK14</f>
        <v>#REF!</v>
      </c>
      <c r="O14" s="79"/>
      <c r="P14" s="79"/>
      <c r="Q14" s="79"/>
      <c r="R14" s="7"/>
      <c r="T14" s="21"/>
      <c r="U14" s="9"/>
      <c r="V14" s="9"/>
      <c r="W14" s="30" t="e">
        <f>W15+W107+#REF!</f>
        <v>#REF!</v>
      </c>
      <c r="X14" s="9"/>
      <c r="Y14" s="30" t="e">
        <f>Y15+Y107+#REF!</f>
        <v>#REF!</v>
      </c>
      <c r="Z14" s="9"/>
      <c r="AA14" s="31" t="e">
        <f>AA15+AA107+#REF!</f>
        <v>#REF!</v>
      </c>
      <c r="AT14" s="4" t="s">
        <v>17</v>
      </c>
      <c r="AU14" s="4" t="s">
        <v>26</v>
      </c>
      <c r="BK14" s="32" t="e">
        <f>BK15+BK107+#REF!</f>
        <v>#REF!</v>
      </c>
    </row>
    <row r="15" spans="2:63" s="3" customFormat="1" ht="37.35" customHeight="1" x14ac:dyDescent="0.35">
      <c r="B15" s="33"/>
      <c r="C15" s="34"/>
      <c r="D15" s="35" t="s">
        <v>27</v>
      </c>
      <c r="E15" s="35"/>
      <c r="F15" s="35"/>
      <c r="G15" s="35"/>
      <c r="H15" s="35"/>
      <c r="I15" s="35"/>
      <c r="J15" s="35"/>
      <c r="K15" s="35"/>
      <c r="L15" s="35"/>
      <c r="M15" s="35"/>
      <c r="N15" s="80">
        <f>BK15</f>
        <v>0</v>
      </c>
      <c r="O15" s="81"/>
      <c r="P15" s="81"/>
      <c r="Q15" s="81"/>
      <c r="R15" s="36"/>
      <c r="T15" s="37"/>
      <c r="U15" s="34"/>
      <c r="V15" s="34"/>
      <c r="W15" s="38">
        <f>W16+W27+W30+W101</f>
        <v>0</v>
      </c>
      <c r="X15" s="34"/>
      <c r="Y15" s="38">
        <f>Y16+Y27+Y30+Y101</f>
        <v>0.4571600999999999</v>
      </c>
      <c r="Z15" s="34"/>
      <c r="AA15" s="39">
        <f>AA16+AA27+AA30+AA101</f>
        <v>1.18001</v>
      </c>
      <c r="AR15" s="40" t="s">
        <v>20</v>
      </c>
      <c r="AT15" s="41" t="s">
        <v>17</v>
      </c>
      <c r="AU15" s="41" t="s">
        <v>18</v>
      </c>
      <c r="AY15" s="40" t="s">
        <v>46</v>
      </c>
      <c r="BK15" s="42">
        <f>BK16+BK27+BK30+BK101</f>
        <v>0</v>
      </c>
    </row>
    <row r="16" spans="2:63" s="3" customFormat="1" ht="19.899999999999999" customHeight="1" x14ac:dyDescent="0.3">
      <c r="B16" s="33"/>
      <c r="C16" s="34"/>
      <c r="D16" s="43" t="s">
        <v>28</v>
      </c>
      <c r="E16" s="43"/>
      <c r="F16" s="43"/>
      <c r="G16" s="43"/>
      <c r="H16" s="43"/>
      <c r="I16" s="43"/>
      <c r="J16" s="43"/>
      <c r="K16" s="43"/>
      <c r="L16" s="43"/>
      <c r="M16" s="43"/>
      <c r="N16" s="82">
        <f>BK16</f>
        <v>0</v>
      </c>
      <c r="O16" s="83"/>
      <c r="P16" s="83"/>
      <c r="Q16" s="83"/>
      <c r="R16" s="36"/>
      <c r="T16" s="37"/>
      <c r="U16" s="34"/>
      <c r="V16" s="34"/>
      <c r="W16" s="38">
        <f>SUM(W17:W26)</f>
        <v>0</v>
      </c>
      <c r="X16" s="34"/>
      <c r="Y16" s="38">
        <f>SUM(Y17:Y26)</f>
        <v>6.7549999999999999E-2</v>
      </c>
      <c r="Z16" s="34"/>
      <c r="AA16" s="39">
        <f>SUM(AA17:AA26)</f>
        <v>0.42799999999999999</v>
      </c>
      <c r="AR16" s="40" t="s">
        <v>20</v>
      </c>
      <c r="AT16" s="41" t="s">
        <v>17</v>
      </c>
      <c r="AU16" s="41" t="s">
        <v>19</v>
      </c>
      <c r="AY16" s="40" t="s">
        <v>46</v>
      </c>
      <c r="BK16" s="42">
        <f>SUM(BK17:BK26)</f>
        <v>0</v>
      </c>
    </row>
    <row r="17" spans="2:65" s="1" customFormat="1" ht="31.5" customHeight="1" x14ac:dyDescent="0.3">
      <c r="B17" s="24"/>
      <c r="C17" s="44" t="s">
        <v>19</v>
      </c>
      <c r="D17" s="44" t="s">
        <v>47</v>
      </c>
      <c r="E17" s="45" t="s">
        <v>48</v>
      </c>
      <c r="F17" s="70" t="s">
        <v>49</v>
      </c>
      <c r="G17" s="70"/>
      <c r="H17" s="70"/>
      <c r="I17" s="70"/>
      <c r="J17" s="46" t="s">
        <v>50</v>
      </c>
      <c r="K17" s="47">
        <v>107</v>
      </c>
      <c r="L17" s="71">
        <v>0</v>
      </c>
      <c r="M17" s="71"/>
      <c r="N17" s="72">
        <f>ROUND(L17*K17,2)</f>
        <v>0</v>
      </c>
      <c r="O17" s="72"/>
      <c r="P17" s="72"/>
      <c r="Q17" s="72"/>
      <c r="R17" s="25"/>
      <c r="T17" s="48" t="s">
        <v>0</v>
      </c>
      <c r="U17" s="8" t="s">
        <v>15</v>
      </c>
      <c r="V17" s="6"/>
      <c r="W17" s="49">
        <f>V17*K17</f>
        <v>0</v>
      </c>
      <c r="X17" s="49">
        <v>4.0000000000000002E-4</v>
      </c>
      <c r="Y17" s="49">
        <f>X17*K17</f>
        <v>4.2800000000000005E-2</v>
      </c>
      <c r="Z17" s="49">
        <v>4.0000000000000001E-3</v>
      </c>
      <c r="AA17" s="50">
        <f>Z17*K17</f>
        <v>0.42799999999999999</v>
      </c>
      <c r="AR17" s="4" t="s">
        <v>51</v>
      </c>
      <c r="AT17" s="4" t="s">
        <v>47</v>
      </c>
      <c r="AU17" s="4" t="s">
        <v>20</v>
      </c>
      <c r="AY17" s="4" t="s">
        <v>46</v>
      </c>
      <c r="BE17" s="23">
        <f>IF(U17="základní",N17,0)</f>
        <v>0</v>
      </c>
      <c r="BF17" s="23">
        <f>IF(U17="snížená",N17,0)</f>
        <v>0</v>
      </c>
      <c r="BG17" s="23">
        <f>IF(U17="zákl. přenesená",N17,0)</f>
        <v>0</v>
      </c>
      <c r="BH17" s="23">
        <f>IF(U17="sníž. přenesená",N17,0)</f>
        <v>0</v>
      </c>
      <c r="BI17" s="23">
        <f>IF(U17="nulová",N17,0)</f>
        <v>0</v>
      </c>
      <c r="BJ17" s="4" t="s">
        <v>19</v>
      </c>
      <c r="BK17" s="23">
        <f>ROUND(L17*K17,2)</f>
        <v>0</v>
      </c>
      <c r="BL17" s="4" t="s">
        <v>51</v>
      </c>
      <c r="BM17" s="4" t="s">
        <v>52</v>
      </c>
    </row>
    <row r="18" spans="2:65" s="1" customFormat="1" ht="30" customHeight="1" x14ac:dyDescent="0.3">
      <c r="B18" s="5"/>
      <c r="C18" s="6"/>
      <c r="D18" s="6"/>
      <c r="E18" s="6"/>
      <c r="F18" s="73" t="s">
        <v>53</v>
      </c>
      <c r="G18" s="74"/>
      <c r="H18" s="74"/>
      <c r="I18" s="74"/>
      <c r="J18" s="6"/>
      <c r="K18" s="6"/>
      <c r="L18" s="6"/>
      <c r="M18" s="6"/>
      <c r="N18" s="6"/>
      <c r="O18" s="6"/>
      <c r="P18" s="6"/>
      <c r="Q18" s="6"/>
      <c r="R18" s="7"/>
      <c r="T18" s="51"/>
      <c r="U18" s="6"/>
      <c r="V18" s="6"/>
      <c r="W18" s="6"/>
      <c r="X18" s="6"/>
      <c r="Y18" s="6"/>
      <c r="Z18" s="6"/>
      <c r="AA18" s="17"/>
      <c r="AT18" s="4" t="s">
        <v>54</v>
      </c>
      <c r="AU18" s="4" t="s">
        <v>20</v>
      </c>
    </row>
    <row r="19" spans="2:65" s="1" customFormat="1" ht="44.25" customHeight="1" x14ac:dyDescent="0.3">
      <c r="B19" s="24"/>
      <c r="C19" s="44" t="s">
        <v>20</v>
      </c>
      <c r="D19" s="44" t="s">
        <v>47</v>
      </c>
      <c r="E19" s="45" t="s">
        <v>55</v>
      </c>
      <c r="F19" s="70" t="s">
        <v>56</v>
      </c>
      <c r="G19" s="70"/>
      <c r="H19" s="70"/>
      <c r="I19" s="70"/>
      <c r="J19" s="46" t="s">
        <v>50</v>
      </c>
      <c r="K19" s="47">
        <v>21</v>
      </c>
      <c r="L19" s="71">
        <v>0</v>
      </c>
      <c r="M19" s="71"/>
      <c r="N19" s="72">
        <f t="shared" ref="N19:N26" si="0">ROUND(L19*K19,2)</f>
        <v>0</v>
      </c>
      <c r="O19" s="72"/>
      <c r="P19" s="72"/>
      <c r="Q19" s="72"/>
      <c r="R19" s="25"/>
      <c r="T19" s="48" t="s">
        <v>0</v>
      </c>
      <c r="U19" s="8" t="s">
        <v>15</v>
      </c>
      <c r="V19" s="6"/>
      <c r="W19" s="49">
        <f t="shared" ref="W19:W26" si="1">V19*K19</f>
        <v>0</v>
      </c>
      <c r="X19" s="49">
        <v>2.0000000000000001E-4</v>
      </c>
      <c r="Y19" s="49">
        <f t="shared" ref="Y19:Y26" si="2">X19*K19</f>
        <v>4.2000000000000006E-3</v>
      </c>
      <c r="Z19" s="49">
        <v>0</v>
      </c>
      <c r="AA19" s="50">
        <f t="shared" ref="AA19:AA26" si="3">Z19*K19</f>
        <v>0</v>
      </c>
      <c r="AR19" s="4" t="s">
        <v>51</v>
      </c>
      <c r="AT19" s="4" t="s">
        <v>47</v>
      </c>
      <c r="AU19" s="4" t="s">
        <v>20</v>
      </c>
      <c r="AY19" s="4" t="s">
        <v>46</v>
      </c>
      <c r="BE19" s="23">
        <f t="shared" ref="BE19:BE26" si="4">IF(U19="základní",N19,0)</f>
        <v>0</v>
      </c>
      <c r="BF19" s="23">
        <f t="shared" ref="BF19:BF26" si="5">IF(U19="snížená",N19,0)</f>
        <v>0</v>
      </c>
      <c r="BG19" s="23">
        <f t="shared" ref="BG19:BG26" si="6">IF(U19="zákl. přenesená",N19,0)</f>
        <v>0</v>
      </c>
      <c r="BH19" s="23">
        <f t="shared" ref="BH19:BH26" si="7">IF(U19="sníž. přenesená",N19,0)</f>
        <v>0</v>
      </c>
      <c r="BI19" s="23">
        <f t="shared" ref="BI19:BI26" si="8">IF(U19="nulová",N19,0)</f>
        <v>0</v>
      </c>
      <c r="BJ19" s="4" t="s">
        <v>19</v>
      </c>
      <c r="BK19" s="23">
        <f t="shared" ref="BK19:BK26" si="9">ROUND(L19*K19,2)</f>
        <v>0</v>
      </c>
      <c r="BL19" s="4" t="s">
        <v>51</v>
      </c>
      <c r="BM19" s="4" t="s">
        <v>57</v>
      </c>
    </row>
    <row r="20" spans="2:65" s="1" customFormat="1" ht="44.25" customHeight="1" x14ac:dyDescent="0.3">
      <c r="B20" s="24"/>
      <c r="C20" s="52" t="s">
        <v>58</v>
      </c>
      <c r="D20" s="52" t="s">
        <v>59</v>
      </c>
      <c r="E20" s="53" t="s">
        <v>60</v>
      </c>
      <c r="F20" s="75" t="s">
        <v>61</v>
      </c>
      <c r="G20" s="75"/>
      <c r="H20" s="75"/>
      <c r="I20" s="75"/>
      <c r="J20" s="54" t="s">
        <v>50</v>
      </c>
      <c r="K20" s="55">
        <v>17</v>
      </c>
      <c r="L20" s="76">
        <v>0</v>
      </c>
      <c r="M20" s="76"/>
      <c r="N20" s="77">
        <f t="shared" si="0"/>
        <v>0</v>
      </c>
      <c r="O20" s="72"/>
      <c r="P20" s="72"/>
      <c r="Q20" s="72"/>
      <c r="R20" s="25"/>
      <c r="T20" s="48" t="s">
        <v>0</v>
      </c>
      <c r="U20" s="8" t="s">
        <v>15</v>
      </c>
      <c r="V20" s="6"/>
      <c r="W20" s="49">
        <f t="shared" si="1"/>
        <v>0</v>
      </c>
      <c r="X20" s="49">
        <v>7.7999999999999999E-4</v>
      </c>
      <c r="Y20" s="49">
        <f t="shared" si="2"/>
        <v>1.3259999999999999E-2</v>
      </c>
      <c r="Z20" s="49">
        <v>0</v>
      </c>
      <c r="AA20" s="50">
        <f t="shared" si="3"/>
        <v>0</v>
      </c>
      <c r="AR20" s="4" t="s">
        <v>62</v>
      </c>
      <c r="AT20" s="4" t="s">
        <v>59</v>
      </c>
      <c r="AU20" s="4" t="s">
        <v>20</v>
      </c>
      <c r="AY20" s="4" t="s">
        <v>46</v>
      </c>
      <c r="BE20" s="23">
        <f t="shared" si="4"/>
        <v>0</v>
      </c>
      <c r="BF20" s="23">
        <f t="shared" si="5"/>
        <v>0</v>
      </c>
      <c r="BG20" s="23">
        <f t="shared" si="6"/>
        <v>0</v>
      </c>
      <c r="BH20" s="23">
        <f t="shared" si="7"/>
        <v>0</v>
      </c>
      <c r="BI20" s="23">
        <f t="shared" si="8"/>
        <v>0</v>
      </c>
      <c r="BJ20" s="4" t="s">
        <v>19</v>
      </c>
      <c r="BK20" s="23">
        <f t="shared" si="9"/>
        <v>0</v>
      </c>
      <c r="BL20" s="4" t="s">
        <v>51</v>
      </c>
      <c r="BM20" s="4" t="s">
        <v>63</v>
      </c>
    </row>
    <row r="21" spans="2:65" s="1" customFormat="1" ht="44.25" customHeight="1" x14ac:dyDescent="0.3">
      <c r="B21" s="24"/>
      <c r="C21" s="52" t="s">
        <v>64</v>
      </c>
      <c r="D21" s="52" t="s">
        <v>59</v>
      </c>
      <c r="E21" s="53" t="s">
        <v>65</v>
      </c>
      <c r="F21" s="75" t="s">
        <v>66</v>
      </c>
      <c r="G21" s="75"/>
      <c r="H21" s="75"/>
      <c r="I21" s="75"/>
      <c r="J21" s="54" t="s">
        <v>50</v>
      </c>
      <c r="K21" s="55">
        <v>4</v>
      </c>
      <c r="L21" s="76">
        <v>0</v>
      </c>
      <c r="M21" s="76"/>
      <c r="N21" s="77">
        <f t="shared" si="0"/>
        <v>0</v>
      </c>
      <c r="O21" s="72"/>
      <c r="P21" s="72"/>
      <c r="Q21" s="72"/>
      <c r="R21" s="25"/>
      <c r="T21" s="48" t="s">
        <v>0</v>
      </c>
      <c r="U21" s="8" t="s">
        <v>15</v>
      </c>
      <c r="V21" s="6"/>
      <c r="W21" s="49">
        <f t="shared" si="1"/>
        <v>0</v>
      </c>
      <c r="X21" s="49">
        <v>7.7999999999999999E-4</v>
      </c>
      <c r="Y21" s="49">
        <f t="shared" si="2"/>
        <v>3.1199999999999999E-3</v>
      </c>
      <c r="Z21" s="49">
        <v>0</v>
      </c>
      <c r="AA21" s="50">
        <f t="shared" si="3"/>
        <v>0</v>
      </c>
      <c r="AR21" s="4" t="s">
        <v>62</v>
      </c>
      <c r="AT21" s="4" t="s">
        <v>59</v>
      </c>
      <c r="AU21" s="4" t="s">
        <v>20</v>
      </c>
      <c r="AY21" s="4" t="s">
        <v>46</v>
      </c>
      <c r="BE21" s="23">
        <f t="shared" si="4"/>
        <v>0</v>
      </c>
      <c r="BF21" s="23">
        <f t="shared" si="5"/>
        <v>0</v>
      </c>
      <c r="BG21" s="23">
        <f t="shared" si="6"/>
        <v>0</v>
      </c>
      <c r="BH21" s="23">
        <f t="shared" si="7"/>
        <v>0</v>
      </c>
      <c r="BI21" s="23">
        <f t="shared" si="8"/>
        <v>0</v>
      </c>
      <c r="BJ21" s="4" t="s">
        <v>19</v>
      </c>
      <c r="BK21" s="23">
        <f t="shared" si="9"/>
        <v>0</v>
      </c>
      <c r="BL21" s="4" t="s">
        <v>51</v>
      </c>
      <c r="BM21" s="4" t="s">
        <v>67</v>
      </c>
    </row>
    <row r="22" spans="2:65" s="1" customFormat="1" ht="44.25" customHeight="1" x14ac:dyDescent="0.3">
      <c r="B22" s="24"/>
      <c r="C22" s="44" t="s">
        <v>68</v>
      </c>
      <c r="D22" s="44" t="s">
        <v>47</v>
      </c>
      <c r="E22" s="45" t="s">
        <v>69</v>
      </c>
      <c r="F22" s="70" t="s">
        <v>70</v>
      </c>
      <c r="G22" s="70"/>
      <c r="H22" s="70"/>
      <c r="I22" s="70"/>
      <c r="J22" s="46" t="s">
        <v>50</v>
      </c>
      <c r="K22" s="47">
        <v>3</v>
      </c>
      <c r="L22" s="71">
        <v>0</v>
      </c>
      <c r="M22" s="71"/>
      <c r="N22" s="72">
        <f t="shared" si="0"/>
        <v>0</v>
      </c>
      <c r="O22" s="72"/>
      <c r="P22" s="72"/>
      <c r="Q22" s="72"/>
      <c r="R22" s="25"/>
      <c r="T22" s="48" t="s">
        <v>0</v>
      </c>
      <c r="U22" s="8" t="s">
        <v>15</v>
      </c>
      <c r="V22" s="6"/>
      <c r="W22" s="49">
        <f t="shared" si="1"/>
        <v>0</v>
      </c>
      <c r="X22" s="49">
        <v>1.8000000000000001E-4</v>
      </c>
      <c r="Y22" s="49">
        <f t="shared" si="2"/>
        <v>5.4000000000000001E-4</v>
      </c>
      <c r="Z22" s="49">
        <v>0</v>
      </c>
      <c r="AA22" s="50">
        <f t="shared" si="3"/>
        <v>0</v>
      </c>
      <c r="AR22" s="4" t="s">
        <v>51</v>
      </c>
      <c r="AT22" s="4" t="s">
        <v>47</v>
      </c>
      <c r="AU22" s="4" t="s">
        <v>20</v>
      </c>
      <c r="AY22" s="4" t="s">
        <v>46</v>
      </c>
      <c r="BE22" s="23">
        <f t="shared" si="4"/>
        <v>0</v>
      </c>
      <c r="BF22" s="23">
        <f t="shared" si="5"/>
        <v>0</v>
      </c>
      <c r="BG22" s="23">
        <f t="shared" si="6"/>
        <v>0</v>
      </c>
      <c r="BH22" s="23">
        <f t="shared" si="7"/>
        <v>0</v>
      </c>
      <c r="BI22" s="23">
        <f t="shared" si="8"/>
        <v>0</v>
      </c>
      <c r="BJ22" s="4" t="s">
        <v>19</v>
      </c>
      <c r="BK22" s="23">
        <f t="shared" si="9"/>
        <v>0</v>
      </c>
      <c r="BL22" s="4" t="s">
        <v>51</v>
      </c>
      <c r="BM22" s="4" t="s">
        <v>71</v>
      </c>
    </row>
    <row r="23" spans="2:65" s="1" customFormat="1" ht="44.25" customHeight="1" x14ac:dyDescent="0.3">
      <c r="B23" s="24"/>
      <c r="C23" s="52" t="s">
        <v>72</v>
      </c>
      <c r="D23" s="52" t="s">
        <v>59</v>
      </c>
      <c r="E23" s="53" t="s">
        <v>73</v>
      </c>
      <c r="F23" s="75" t="s">
        <v>74</v>
      </c>
      <c r="G23" s="75"/>
      <c r="H23" s="75"/>
      <c r="I23" s="75"/>
      <c r="J23" s="54" t="s">
        <v>50</v>
      </c>
      <c r="K23" s="55">
        <v>3</v>
      </c>
      <c r="L23" s="76">
        <v>0</v>
      </c>
      <c r="M23" s="76"/>
      <c r="N23" s="77">
        <f t="shared" si="0"/>
        <v>0</v>
      </c>
      <c r="O23" s="72"/>
      <c r="P23" s="72"/>
      <c r="Q23" s="72"/>
      <c r="R23" s="25"/>
      <c r="T23" s="48" t="s">
        <v>0</v>
      </c>
      <c r="U23" s="8" t="s">
        <v>15</v>
      </c>
      <c r="V23" s="6"/>
      <c r="W23" s="49">
        <f t="shared" si="1"/>
        <v>0</v>
      </c>
      <c r="X23" s="49">
        <v>1.2099999999999999E-3</v>
      </c>
      <c r="Y23" s="49">
        <f t="shared" si="2"/>
        <v>3.6299999999999995E-3</v>
      </c>
      <c r="Z23" s="49">
        <v>0</v>
      </c>
      <c r="AA23" s="50">
        <f t="shared" si="3"/>
        <v>0</v>
      </c>
      <c r="AR23" s="4" t="s">
        <v>62</v>
      </c>
      <c r="AT23" s="4" t="s">
        <v>59</v>
      </c>
      <c r="AU23" s="4" t="s">
        <v>20</v>
      </c>
      <c r="AY23" s="4" t="s">
        <v>46</v>
      </c>
      <c r="BE23" s="23">
        <f t="shared" si="4"/>
        <v>0</v>
      </c>
      <c r="BF23" s="23">
        <f t="shared" si="5"/>
        <v>0</v>
      </c>
      <c r="BG23" s="23">
        <f t="shared" si="6"/>
        <v>0</v>
      </c>
      <c r="BH23" s="23">
        <f t="shared" si="7"/>
        <v>0</v>
      </c>
      <c r="BI23" s="23">
        <f t="shared" si="8"/>
        <v>0</v>
      </c>
      <c r="BJ23" s="4" t="s">
        <v>19</v>
      </c>
      <c r="BK23" s="23">
        <f t="shared" si="9"/>
        <v>0</v>
      </c>
      <c r="BL23" s="4" t="s">
        <v>51</v>
      </c>
      <c r="BM23" s="4" t="s">
        <v>75</v>
      </c>
    </row>
    <row r="24" spans="2:65" s="1" customFormat="1" ht="31.5" customHeight="1" x14ac:dyDescent="0.3">
      <c r="B24" s="24"/>
      <c r="C24" s="44" t="s">
        <v>76</v>
      </c>
      <c r="D24" s="44" t="s">
        <v>47</v>
      </c>
      <c r="E24" s="45" t="s">
        <v>77</v>
      </c>
      <c r="F24" s="70" t="s">
        <v>78</v>
      </c>
      <c r="G24" s="70"/>
      <c r="H24" s="70"/>
      <c r="I24" s="70"/>
      <c r="J24" s="46" t="s">
        <v>79</v>
      </c>
      <c r="K24" s="47">
        <v>6.8000000000000005E-2</v>
      </c>
      <c r="L24" s="71">
        <v>0</v>
      </c>
      <c r="M24" s="71"/>
      <c r="N24" s="72">
        <f t="shared" si="0"/>
        <v>0</v>
      </c>
      <c r="O24" s="72"/>
      <c r="P24" s="72"/>
      <c r="Q24" s="72"/>
      <c r="R24" s="25"/>
      <c r="T24" s="48" t="s">
        <v>0</v>
      </c>
      <c r="U24" s="8" t="s">
        <v>15</v>
      </c>
      <c r="V24" s="6"/>
      <c r="W24" s="49">
        <f t="shared" si="1"/>
        <v>0</v>
      </c>
      <c r="X24" s="49">
        <v>0</v>
      </c>
      <c r="Y24" s="49">
        <f t="shared" si="2"/>
        <v>0</v>
      </c>
      <c r="Z24" s="49">
        <v>0</v>
      </c>
      <c r="AA24" s="50">
        <f t="shared" si="3"/>
        <v>0</v>
      </c>
      <c r="AR24" s="4" t="s">
        <v>64</v>
      </c>
      <c r="AT24" s="4" t="s">
        <v>47</v>
      </c>
      <c r="AU24" s="4" t="s">
        <v>20</v>
      </c>
      <c r="AY24" s="4" t="s">
        <v>46</v>
      </c>
      <c r="BE24" s="23">
        <f t="shared" si="4"/>
        <v>0</v>
      </c>
      <c r="BF24" s="23">
        <f t="shared" si="5"/>
        <v>0</v>
      </c>
      <c r="BG24" s="23">
        <f t="shared" si="6"/>
        <v>0</v>
      </c>
      <c r="BH24" s="23">
        <f t="shared" si="7"/>
        <v>0</v>
      </c>
      <c r="BI24" s="23">
        <f t="shared" si="8"/>
        <v>0</v>
      </c>
      <c r="BJ24" s="4" t="s">
        <v>19</v>
      </c>
      <c r="BK24" s="23">
        <f t="shared" si="9"/>
        <v>0</v>
      </c>
      <c r="BL24" s="4" t="s">
        <v>64</v>
      </c>
      <c r="BM24" s="4" t="s">
        <v>80</v>
      </c>
    </row>
    <row r="25" spans="2:65" s="1" customFormat="1" ht="31.5" customHeight="1" x14ac:dyDescent="0.3">
      <c r="B25" s="24"/>
      <c r="C25" s="44" t="s">
        <v>81</v>
      </c>
      <c r="D25" s="44" t="s">
        <v>47</v>
      </c>
      <c r="E25" s="45" t="s">
        <v>82</v>
      </c>
      <c r="F25" s="70" t="s">
        <v>83</v>
      </c>
      <c r="G25" s="70"/>
      <c r="H25" s="70"/>
      <c r="I25" s="70"/>
      <c r="J25" s="46" t="s">
        <v>79</v>
      </c>
      <c r="K25" s="47">
        <v>6.8000000000000005E-2</v>
      </c>
      <c r="L25" s="71">
        <v>0</v>
      </c>
      <c r="M25" s="71"/>
      <c r="N25" s="72">
        <f t="shared" si="0"/>
        <v>0</v>
      </c>
      <c r="O25" s="72"/>
      <c r="P25" s="72"/>
      <c r="Q25" s="72"/>
      <c r="R25" s="25"/>
      <c r="T25" s="48" t="s">
        <v>0</v>
      </c>
      <c r="U25" s="8" t="s">
        <v>15</v>
      </c>
      <c r="V25" s="6"/>
      <c r="W25" s="49">
        <f t="shared" si="1"/>
        <v>0</v>
      </c>
      <c r="X25" s="49">
        <v>0</v>
      </c>
      <c r="Y25" s="49">
        <f t="shared" si="2"/>
        <v>0</v>
      </c>
      <c r="Z25" s="49">
        <v>0</v>
      </c>
      <c r="AA25" s="50">
        <f t="shared" si="3"/>
        <v>0</v>
      </c>
      <c r="AR25" s="4" t="s">
        <v>64</v>
      </c>
      <c r="AT25" s="4" t="s">
        <v>47</v>
      </c>
      <c r="AU25" s="4" t="s">
        <v>20</v>
      </c>
      <c r="AY25" s="4" t="s">
        <v>46</v>
      </c>
      <c r="BE25" s="23">
        <f t="shared" si="4"/>
        <v>0</v>
      </c>
      <c r="BF25" s="23">
        <f t="shared" si="5"/>
        <v>0</v>
      </c>
      <c r="BG25" s="23">
        <f t="shared" si="6"/>
        <v>0</v>
      </c>
      <c r="BH25" s="23">
        <f t="shared" si="7"/>
        <v>0</v>
      </c>
      <c r="BI25" s="23">
        <f t="shared" si="8"/>
        <v>0</v>
      </c>
      <c r="BJ25" s="4" t="s">
        <v>19</v>
      </c>
      <c r="BK25" s="23">
        <f t="shared" si="9"/>
        <v>0</v>
      </c>
      <c r="BL25" s="4" t="s">
        <v>64</v>
      </c>
      <c r="BM25" s="4" t="s">
        <v>84</v>
      </c>
    </row>
    <row r="26" spans="2:65" s="1" customFormat="1" ht="31.5" customHeight="1" x14ac:dyDescent="0.3">
      <c r="B26" s="24"/>
      <c r="C26" s="44" t="s">
        <v>85</v>
      </c>
      <c r="D26" s="44" t="s">
        <v>47</v>
      </c>
      <c r="E26" s="45" t="s">
        <v>86</v>
      </c>
      <c r="F26" s="70" t="s">
        <v>87</v>
      </c>
      <c r="G26" s="70"/>
      <c r="H26" s="70"/>
      <c r="I26" s="70"/>
      <c r="J26" s="46" t="s">
        <v>79</v>
      </c>
      <c r="K26" s="47">
        <v>6.8000000000000005E-2</v>
      </c>
      <c r="L26" s="71">
        <v>0</v>
      </c>
      <c r="M26" s="71"/>
      <c r="N26" s="72">
        <f t="shared" si="0"/>
        <v>0</v>
      </c>
      <c r="O26" s="72"/>
      <c r="P26" s="72"/>
      <c r="Q26" s="72"/>
      <c r="R26" s="25"/>
      <c r="T26" s="48" t="s">
        <v>0</v>
      </c>
      <c r="U26" s="8" t="s">
        <v>15</v>
      </c>
      <c r="V26" s="6"/>
      <c r="W26" s="49">
        <f t="shared" si="1"/>
        <v>0</v>
      </c>
      <c r="X26" s="49">
        <v>0</v>
      </c>
      <c r="Y26" s="49">
        <f t="shared" si="2"/>
        <v>0</v>
      </c>
      <c r="Z26" s="49">
        <v>0</v>
      </c>
      <c r="AA26" s="50">
        <f t="shared" si="3"/>
        <v>0</v>
      </c>
      <c r="AR26" s="4" t="s">
        <v>64</v>
      </c>
      <c r="AT26" s="4" t="s">
        <v>47</v>
      </c>
      <c r="AU26" s="4" t="s">
        <v>20</v>
      </c>
      <c r="AY26" s="4" t="s">
        <v>46</v>
      </c>
      <c r="BE26" s="23">
        <f t="shared" si="4"/>
        <v>0</v>
      </c>
      <c r="BF26" s="23">
        <f t="shared" si="5"/>
        <v>0</v>
      </c>
      <c r="BG26" s="23">
        <f t="shared" si="6"/>
        <v>0</v>
      </c>
      <c r="BH26" s="23">
        <f t="shared" si="7"/>
        <v>0</v>
      </c>
      <c r="BI26" s="23">
        <f t="shared" si="8"/>
        <v>0</v>
      </c>
      <c r="BJ26" s="4" t="s">
        <v>19</v>
      </c>
      <c r="BK26" s="23">
        <f t="shared" si="9"/>
        <v>0</v>
      </c>
      <c r="BL26" s="4" t="s">
        <v>64</v>
      </c>
      <c r="BM26" s="4" t="s">
        <v>88</v>
      </c>
    </row>
    <row r="27" spans="2:65" s="3" customFormat="1" ht="29.85" customHeight="1" x14ac:dyDescent="0.3">
      <c r="B27" s="33"/>
      <c r="C27" s="34"/>
      <c r="D27" s="43" t="s">
        <v>29</v>
      </c>
      <c r="E27" s="43"/>
      <c r="F27" s="43"/>
      <c r="G27" s="43"/>
      <c r="H27" s="43"/>
      <c r="I27" s="43"/>
      <c r="J27" s="43"/>
      <c r="K27" s="43"/>
      <c r="L27" s="43"/>
      <c r="M27" s="43"/>
      <c r="N27" s="84">
        <f>BK27</f>
        <v>0</v>
      </c>
      <c r="O27" s="85"/>
      <c r="P27" s="85"/>
      <c r="Q27" s="85"/>
      <c r="R27" s="36"/>
      <c r="T27" s="37"/>
      <c r="U27" s="34"/>
      <c r="V27" s="34"/>
      <c r="W27" s="38">
        <f>SUM(W28:W29)</f>
        <v>0</v>
      </c>
      <c r="X27" s="34"/>
      <c r="Y27" s="38">
        <f>SUM(Y28:Y29)</f>
        <v>2.0699999999999998E-3</v>
      </c>
      <c r="Z27" s="34"/>
      <c r="AA27" s="39">
        <f>SUM(AA28:AA29)</f>
        <v>2.9610000000000001E-2</v>
      </c>
      <c r="AR27" s="40" t="s">
        <v>20</v>
      </c>
      <c r="AT27" s="41" t="s">
        <v>17</v>
      </c>
      <c r="AU27" s="41" t="s">
        <v>19</v>
      </c>
      <c r="AY27" s="40" t="s">
        <v>46</v>
      </c>
      <c r="BK27" s="42">
        <f>SUM(BK28:BK29)</f>
        <v>0</v>
      </c>
    </row>
    <row r="28" spans="2:65" s="1" customFormat="1" ht="22.5" customHeight="1" x14ac:dyDescent="0.3">
      <c r="B28" s="24"/>
      <c r="C28" s="44" t="s">
        <v>89</v>
      </c>
      <c r="D28" s="44" t="s">
        <v>47</v>
      </c>
      <c r="E28" s="45" t="s">
        <v>90</v>
      </c>
      <c r="F28" s="70" t="s">
        <v>91</v>
      </c>
      <c r="G28" s="70"/>
      <c r="H28" s="70"/>
      <c r="I28" s="70"/>
      <c r="J28" s="46" t="s">
        <v>92</v>
      </c>
      <c r="K28" s="47">
        <v>1</v>
      </c>
      <c r="L28" s="71">
        <v>0</v>
      </c>
      <c r="M28" s="71"/>
      <c r="N28" s="72">
        <f>ROUND(L28*K28,2)</f>
        <v>0</v>
      </c>
      <c r="O28" s="72"/>
      <c r="P28" s="72"/>
      <c r="Q28" s="72"/>
      <c r="R28" s="25"/>
      <c r="T28" s="48" t="s">
        <v>0</v>
      </c>
      <c r="U28" s="8" t="s">
        <v>15</v>
      </c>
      <c r="V28" s="6"/>
      <c r="W28" s="49">
        <f>V28*K28</f>
        <v>0</v>
      </c>
      <c r="X28" s="49">
        <v>0</v>
      </c>
      <c r="Y28" s="49">
        <f>X28*K28</f>
        <v>0</v>
      </c>
      <c r="Z28" s="49">
        <v>2.9610000000000001E-2</v>
      </c>
      <c r="AA28" s="50">
        <f>Z28*K28</f>
        <v>2.9610000000000001E-2</v>
      </c>
      <c r="AR28" s="4" t="s">
        <v>51</v>
      </c>
      <c r="AT28" s="4" t="s">
        <v>47</v>
      </c>
      <c r="AU28" s="4" t="s">
        <v>20</v>
      </c>
      <c r="AY28" s="4" t="s">
        <v>46</v>
      </c>
      <c r="BE28" s="23">
        <f>IF(U28="základní",N28,0)</f>
        <v>0</v>
      </c>
      <c r="BF28" s="23">
        <f>IF(U28="snížená",N28,0)</f>
        <v>0</v>
      </c>
      <c r="BG28" s="23">
        <f>IF(U28="zákl. přenesená",N28,0)</f>
        <v>0</v>
      </c>
      <c r="BH28" s="23">
        <f>IF(U28="sníž. přenesená",N28,0)</f>
        <v>0</v>
      </c>
      <c r="BI28" s="23">
        <f>IF(U28="nulová",N28,0)</f>
        <v>0</v>
      </c>
      <c r="BJ28" s="4" t="s">
        <v>19</v>
      </c>
      <c r="BK28" s="23">
        <f>ROUND(L28*K28,2)</f>
        <v>0</v>
      </c>
      <c r="BL28" s="4" t="s">
        <v>51</v>
      </c>
      <c r="BM28" s="4" t="s">
        <v>93</v>
      </c>
    </row>
    <row r="29" spans="2:65" s="1" customFormat="1" ht="31.5" customHeight="1" x14ac:dyDescent="0.3">
      <c r="B29" s="24"/>
      <c r="C29" s="44" t="s">
        <v>94</v>
      </c>
      <c r="D29" s="44" t="s">
        <v>47</v>
      </c>
      <c r="E29" s="45" t="s">
        <v>95</v>
      </c>
      <c r="F29" s="70" t="s">
        <v>96</v>
      </c>
      <c r="G29" s="70"/>
      <c r="H29" s="70"/>
      <c r="I29" s="70"/>
      <c r="J29" s="46" t="s">
        <v>92</v>
      </c>
      <c r="K29" s="47">
        <v>1</v>
      </c>
      <c r="L29" s="71">
        <v>0</v>
      </c>
      <c r="M29" s="71"/>
      <c r="N29" s="72">
        <f>ROUND(L29*K29,2)</f>
        <v>0</v>
      </c>
      <c r="O29" s="72"/>
      <c r="P29" s="72"/>
      <c r="Q29" s="72"/>
      <c r="R29" s="25"/>
      <c r="T29" s="48" t="s">
        <v>0</v>
      </c>
      <c r="U29" s="8" t="s">
        <v>15</v>
      </c>
      <c r="V29" s="6"/>
      <c r="W29" s="49">
        <f>V29*K29</f>
        <v>0</v>
      </c>
      <c r="X29" s="49">
        <v>2.0699999999999998E-3</v>
      </c>
      <c r="Y29" s="49">
        <f>X29*K29</f>
        <v>2.0699999999999998E-3</v>
      </c>
      <c r="Z29" s="49">
        <v>0</v>
      </c>
      <c r="AA29" s="50">
        <f>Z29*K29</f>
        <v>0</v>
      </c>
      <c r="AR29" s="4" t="s">
        <v>51</v>
      </c>
      <c r="AT29" s="4" t="s">
        <v>47</v>
      </c>
      <c r="AU29" s="4" t="s">
        <v>20</v>
      </c>
      <c r="AY29" s="4" t="s">
        <v>46</v>
      </c>
      <c r="BE29" s="23">
        <f>IF(U29="základní",N29,0)</f>
        <v>0</v>
      </c>
      <c r="BF29" s="23">
        <f>IF(U29="snížená",N29,0)</f>
        <v>0</v>
      </c>
      <c r="BG29" s="23">
        <f>IF(U29="zákl. přenesená",N29,0)</f>
        <v>0</v>
      </c>
      <c r="BH29" s="23">
        <f>IF(U29="sníž. přenesená",N29,0)</f>
        <v>0</v>
      </c>
      <c r="BI29" s="23">
        <f>IF(U29="nulová",N29,0)</f>
        <v>0</v>
      </c>
      <c r="BJ29" s="4" t="s">
        <v>19</v>
      </c>
      <c r="BK29" s="23">
        <f>ROUND(L29*K29,2)</f>
        <v>0</v>
      </c>
      <c r="BL29" s="4" t="s">
        <v>51</v>
      </c>
      <c r="BM29" s="4" t="s">
        <v>97</v>
      </c>
    </row>
    <row r="30" spans="2:65" s="3" customFormat="1" ht="29.85" customHeight="1" x14ac:dyDescent="0.3">
      <c r="B30" s="33"/>
      <c r="C30" s="34"/>
      <c r="D30" s="43" t="s">
        <v>30</v>
      </c>
      <c r="E30" s="43"/>
      <c r="F30" s="43"/>
      <c r="G30" s="43"/>
      <c r="H30" s="43"/>
      <c r="I30" s="43"/>
      <c r="J30" s="43"/>
      <c r="K30" s="43"/>
      <c r="L30" s="43"/>
      <c r="M30" s="43"/>
      <c r="N30" s="84">
        <f>BK30</f>
        <v>0</v>
      </c>
      <c r="O30" s="85"/>
      <c r="P30" s="85"/>
      <c r="Q30" s="85"/>
      <c r="R30" s="36"/>
      <c r="T30" s="37"/>
      <c r="U30" s="34"/>
      <c r="V30" s="34"/>
      <c r="W30" s="38">
        <f>SUM(W31:W100)</f>
        <v>0</v>
      </c>
      <c r="X30" s="34"/>
      <c r="Y30" s="38">
        <f>SUM(Y31:Y100)</f>
        <v>0.28480009999999989</v>
      </c>
      <c r="Z30" s="34"/>
      <c r="AA30" s="39">
        <f>SUM(AA31:AA100)</f>
        <v>0.21044000000000002</v>
      </c>
      <c r="AR30" s="40" t="s">
        <v>20</v>
      </c>
      <c r="AT30" s="41" t="s">
        <v>17</v>
      </c>
      <c r="AU30" s="41" t="s">
        <v>19</v>
      </c>
      <c r="AY30" s="40" t="s">
        <v>46</v>
      </c>
      <c r="BK30" s="42">
        <f>SUM(BK31:BK100)</f>
        <v>0</v>
      </c>
    </row>
    <row r="31" spans="2:65" s="1" customFormat="1" ht="31.5" customHeight="1" x14ac:dyDescent="0.3">
      <c r="B31" s="24"/>
      <c r="C31" s="44" t="s">
        <v>98</v>
      </c>
      <c r="D31" s="44" t="s">
        <v>47</v>
      </c>
      <c r="E31" s="45" t="s">
        <v>99</v>
      </c>
      <c r="F31" s="70" t="s">
        <v>100</v>
      </c>
      <c r="G31" s="70"/>
      <c r="H31" s="70"/>
      <c r="I31" s="70"/>
      <c r="J31" s="46" t="s">
        <v>50</v>
      </c>
      <c r="K31" s="47">
        <v>18</v>
      </c>
      <c r="L31" s="71">
        <v>0</v>
      </c>
      <c r="M31" s="71"/>
      <c r="N31" s="72">
        <f t="shared" ref="N31:N69" si="10">ROUND(L31*K31,2)</f>
        <v>0</v>
      </c>
      <c r="O31" s="72"/>
      <c r="P31" s="72"/>
      <c r="Q31" s="72"/>
      <c r="R31" s="25"/>
      <c r="T31" s="48" t="s">
        <v>0</v>
      </c>
      <c r="U31" s="8" t="s">
        <v>15</v>
      </c>
      <c r="V31" s="6"/>
      <c r="W31" s="49">
        <f t="shared" ref="W31:W69" si="11">V31*K31</f>
        <v>0</v>
      </c>
      <c r="X31" s="49">
        <v>0</v>
      </c>
      <c r="Y31" s="49">
        <f t="shared" ref="Y31:Y69" si="12">X31*K31</f>
        <v>0</v>
      </c>
      <c r="Z31" s="49">
        <v>4.9699999999999996E-3</v>
      </c>
      <c r="AA31" s="50">
        <f t="shared" ref="AA31:AA69" si="13">Z31*K31</f>
        <v>8.9459999999999998E-2</v>
      </c>
      <c r="AR31" s="4" t="s">
        <v>51</v>
      </c>
      <c r="AT31" s="4" t="s">
        <v>47</v>
      </c>
      <c r="AU31" s="4" t="s">
        <v>20</v>
      </c>
      <c r="AY31" s="4" t="s">
        <v>46</v>
      </c>
      <c r="BE31" s="23">
        <f t="shared" ref="BE31:BE69" si="14">IF(U31="základní",N31,0)</f>
        <v>0</v>
      </c>
      <c r="BF31" s="23">
        <f t="shared" ref="BF31:BF69" si="15">IF(U31="snížená",N31,0)</f>
        <v>0</v>
      </c>
      <c r="BG31" s="23">
        <f t="shared" ref="BG31:BG69" si="16">IF(U31="zákl. přenesená",N31,0)</f>
        <v>0</v>
      </c>
      <c r="BH31" s="23">
        <f t="shared" ref="BH31:BH69" si="17">IF(U31="sníž. přenesená",N31,0)</f>
        <v>0</v>
      </c>
      <c r="BI31" s="23">
        <f t="shared" ref="BI31:BI69" si="18">IF(U31="nulová",N31,0)</f>
        <v>0</v>
      </c>
      <c r="BJ31" s="4" t="s">
        <v>19</v>
      </c>
      <c r="BK31" s="23">
        <f t="shared" ref="BK31:BK69" si="19">ROUND(L31*K31,2)</f>
        <v>0</v>
      </c>
      <c r="BL31" s="4" t="s">
        <v>51</v>
      </c>
      <c r="BM31" s="4" t="s">
        <v>101</v>
      </c>
    </row>
    <row r="32" spans="2:65" s="1" customFormat="1" ht="31.5" customHeight="1" x14ac:dyDescent="0.3">
      <c r="B32" s="24"/>
      <c r="C32" s="44" t="s">
        <v>102</v>
      </c>
      <c r="D32" s="44" t="s">
        <v>47</v>
      </c>
      <c r="E32" s="45" t="s">
        <v>103</v>
      </c>
      <c r="F32" s="70" t="s">
        <v>104</v>
      </c>
      <c r="G32" s="70"/>
      <c r="H32" s="70"/>
      <c r="I32" s="70"/>
      <c r="J32" s="46" t="s">
        <v>50</v>
      </c>
      <c r="K32" s="47">
        <v>9</v>
      </c>
      <c r="L32" s="71">
        <v>0</v>
      </c>
      <c r="M32" s="71"/>
      <c r="N32" s="72">
        <f t="shared" si="10"/>
        <v>0</v>
      </c>
      <c r="O32" s="72"/>
      <c r="P32" s="72"/>
      <c r="Q32" s="72"/>
      <c r="R32" s="25"/>
      <c r="T32" s="48" t="s">
        <v>0</v>
      </c>
      <c r="U32" s="8" t="s">
        <v>15</v>
      </c>
      <c r="V32" s="6"/>
      <c r="W32" s="49">
        <f t="shared" si="11"/>
        <v>0</v>
      </c>
      <c r="X32" s="49">
        <v>0</v>
      </c>
      <c r="Y32" s="49">
        <f t="shared" si="12"/>
        <v>0</v>
      </c>
      <c r="Z32" s="49">
        <v>6.7000000000000002E-3</v>
      </c>
      <c r="AA32" s="50">
        <f t="shared" si="13"/>
        <v>6.0299999999999999E-2</v>
      </c>
      <c r="AR32" s="4" t="s">
        <v>51</v>
      </c>
      <c r="AT32" s="4" t="s">
        <v>47</v>
      </c>
      <c r="AU32" s="4" t="s">
        <v>20</v>
      </c>
      <c r="AY32" s="4" t="s">
        <v>46</v>
      </c>
      <c r="BE32" s="23">
        <f t="shared" si="14"/>
        <v>0</v>
      </c>
      <c r="BF32" s="23">
        <f t="shared" si="15"/>
        <v>0</v>
      </c>
      <c r="BG32" s="23">
        <f t="shared" si="16"/>
        <v>0</v>
      </c>
      <c r="BH32" s="23">
        <f t="shared" si="17"/>
        <v>0</v>
      </c>
      <c r="BI32" s="23">
        <f t="shared" si="18"/>
        <v>0</v>
      </c>
      <c r="BJ32" s="4" t="s">
        <v>19</v>
      </c>
      <c r="BK32" s="23">
        <f t="shared" si="19"/>
        <v>0</v>
      </c>
      <c r="BL32" s="4" t="s">
        <v>51</v>
      </c>
      <c r="BM32" s="4" t="s">
        <v>105</v>
      </c>
    </row>
    <row r="33" spans="2:65" s="1" customFormat="1" ht="22.5" customHeight="1" x14ac:dyDescent="0.3">
      <c r="B33" s="24"/>
      <c r="C33" s="44" t="s">
        <v>106</v>
      </c>
      <c r="D33" s="44" t="s">
        <v>47</v>
      </c>
      <c r="E33" s="45" t="s">
        <v>107</v>
      </c>
      <c r="F33" s="70" t="s">
        <v>108</v>
      </c>
      <c r="G33" s="70"/>
      <c r="H33" s="70"/>
      <c r="I33" s="70"/>
      <c r="J33" s="46" t="s">
        <v>50</v>
      </c>
      <c r="K33" s="47">
        <v>28</v>
      </c>
      <c r="L33" s="71">
        <v>0</v>
      </c>
      <c r="M33" s="71"/>
      <c r="N33" s="72">
        <f t="shared" si="10"/>
        <v>0</v>
      </c>
      <c r="O33" s="72"/>
      <c r="P33" s="72"/>
      <c r="Q33" s="72"/>
      <c r="R33" s="25"/>
      <c r="T33" s="48" t="s">
        <v>0</v>
      </c>
      <c r="U33" s="8" t="s">
        <v>15</v>
      </c>
      <c r="V33" s="6"/>
      <c r="W33" s="49">
        <f t="shared" si="11"/>
        <v>0</v>
      </c>
      <c r="X33" s="49">
        <v>0</v>
      </c>
      <c r="Y33" s="49">
        <f t="shared" si="12"/>
        <v>0</v>
      </c>
      <c r="Z33" s="49">
        <v>2.7999999999999998E-4</v>
      </c>
      <c r="AA33" s="50">
        <f t="shared" si="13"/>
        <v>7.8399999999999997E-3</v>
      </c>
      <c r="AR33" s="4" t="s">
        <v>51</v>
      </c>
      <c r="AT33" s="4" t="s">
        <v>47</v>
      </c>
      <c r="AU33" s="4" t="s">
        <v>20</v>
      </c>
      <c r="AY33" s="4" t="s">
        <v>46</v>
      </c>
      <c r="BE33" s="23">
        <f t="shared" si="14"/>
        <v>0</v>
      </c>
      <c r="BF33" s="23">
        <f t="shared" si="15"/>
        <v>0</v>
      </c>
      <c r="BG33" s="23">
        <f t="shared" si="16"/>
        <v>0</v>
      </c>
      <c r="BH33" s="23">
        <f t="shared" si="17"/>
        <v>0</v>
      </c>
      <c r="BI33" s="23">
        <f t="shared" si="18"/>
        <v>0</v>
      </c>
      <c r="BJ33" s="4" t="s">
        <v>19</v>
      </c>
      <c r="BK33" s="23">
        <f t="shared" si="19"/>
        <v>0</v>
      </c>
      <c r="BL33" s="4" t="s">
        <v>51</v>
      </c>
      <c r="BM33" s="4" t="s">
        <v>109</v>
      </c>
    </row>
    <row r="34" spans="2:65" s="1" customFormat="1" ht="22.5" customHeight="1" x14ac:dyDescent="0.3">
      <c r="B34" s="24"/>
      <c r="C34" s="44" t="s">
        <v>2</v>
      </c>
      <c r="D34" s="44" t="s">
        <v>47</v>
      </c>
      <c r="E34" s="45" t="s">
        <v>110</v>
      </c>
      <c r="F34" s="70" t="s">
        <v>111</v>
      </c>
      <c r="G34" s="70"/>
      <c r="H34" s="70"/>
      <c r="I34" s="70"/>
      <c r="J34" s="46" t="s">
        <v>50</v>
      </c>
      <c r="K34" s="47">
        <v>44</v>
      </c>
      <c r="L34" s="71">
        <v>0</v>
      </c>
      <c r="M34" s="71"/>
      <c r="N34" s="72">
        <f t="shared" si="10"/>
        <v>0</v>
      </c>
      <c r="O34" s="72"/>
      <c r="P34" s="72"/>
      <c r="Q34" s="72"/>
      <c r="R34" s="25"/>
      <c r="T34" s="48" t="s">
        <v>0</v>
      </c>
      <c r="U34" s="8" t="s">
        <v>15</v>
      </c>
      <c r="V34" s="6"/>
      <c r="W34" s="49">
        <f t="shared" si="11"/>
        <v>0</v>
      </c>
      <c r="X34" s="49">
        <v>0</v>
      </c>
      <c r="Y34" s="49">
        <f t="shared" si="12"/>
        <v>0</v>
      </c>
      <c r="Z34" s="49">
        <v>2.9E-4</v>
      </c>
      <c r="AA34" s="50">
        <f t="shared" si="13"/>
        <v>1.2760000000000001E-2</v>
      </c>
      <c r="AR34" s="4" t="s">
        <v>51</v>
      </c>
      <c r="AT34" s="4" t="s">
        <v>47</v>
      </c>
      <c r="AU34" s="4" t="s">
        <v>20</v>
      </c>
      <c r="AY34" s="4" t="s">
        <v>46</v>
      </c>
      <c r="BE34" s="23">
        <f t="shared" si="14"/>
        <v>0</v>
      </c>
      <c r="BF34" s="23">
        <f t="shared" si="15"/>
        <v>0</v>
      </c>
      <c r="BG34" s="23">
        <f t="shared" si="16"/>
        <v>0</v>
      </c>
      <c r="BH34" s="23">
        <f t="shared" si="17"/>
        <v>0</v>
      </c>
      <c r="BI34" s="23">
        <f t="shared" si="18"/>
        <v>0</v>
      </c>
      <c r="BJ34" s="4" t="s">
        <v>19</v>
      </c>
      <c r="BK34" s="23">
        <f t="shared" si="19"/>
        <v>0</v>
      </c>
      <c r="BL34" s="4" t="s">
        <v>51</v>
      </c>
      <c r="BM34" s="4" t="s">
        <v>112</v>
      </c>
    </row>
    <row r="35" spans="2:65" s="1" customFormat="1" ht="22.5" customHeight="1" x14ac:dyDescent="0.3">
      <c r="B35" s="24"/>
      <c r="C35" s="44" t="s">
        <v>51</v>
      </c>
      <c r="D35" s="44" t="s">
        <v>47</v>
      </c>
      <c r="E35" s="45" t="s">
        <v>113</v>
      </c>
      <c r="F35" s="70" t="s">
        <v>114</v>
      </c>
      <c r="G35" s="70"/>
      <c r="H35" s="70"/>
      <c r="I35" s="70"/>
      <c r="J35" s="46" t="s">
        <v>50</v>
      </c>
      <c r="K35" s="47">
        <v>8</v>
      </c>
      <c r="L35" s="71">
        <v>0</v>
      </c>
      <c r="M35" s="71"/>
      <c r="N35" s="72">
        <f t="shared" si="10"/>
        <v>0</v>
      </c>
      <c r="O35" s="72"/>
      <c r="P35" s="72"/>
      <c r="Q35" s="72"/>
      <c r="R35" s="25"/>
      <c r="T35" s="48" t="s">
        <v>0</v>
      </c>
      <c r="U35" s="8" t="s">
        <v>15</v>
      </c>
      <c r="V35" s="6"/>
      <c r="W35" s="49">
        <f t="shared" si="11"/>
        <v>0</v>
      </c>
      <c r="X35" s="49">
        <v>0</v>
      </c>
      <c r="Y35" s="49">
        <f t="shared" si="12"/>
        <v>0</v>
      </c>
      <c r="Z35" s="49">
        <v>3.2000000000000003E-4</v>
      </c>
      <c r="AA35" s="50">
        <f t="shared" si="13"/>
        <v>2.5600000000000002E-3</v>
      </c>
      <c r="AR35" s="4" t="s">
        <v>51</v>
      </c>
      <c r="AT35" s="4" t="s">
        <v>47</v>
      </c>
      <c r="AU35" s="4" t="s">
        <v>20</v>
      </c>
      <c r="AY35" s="4" t="s">
        <v>46</v>
      </c>
      <c r="BE35" s="23">
        <f t="shared" si="14"/>
        <v>0</v>
      </c>
      <c r="BF35" s="23">
        <f t="shared" si="15"/>
        <v>0</v>
      </c>
      <c r="BG35" s="23">
        <f t="shared" si="16"/>
        <v>0</v>
      </c>
      <c r="BH35" s="23">
        <f t="shared" si="17"/>
        <v>0</v>
      </c>
      <c r="BI35" s="23">
        <f t="shared" si="18"/>
        <v>0</v>
      </c>
      <c r="BJ35" s="4" t="s">
        <v>19</v>
      </c>
      <c r="BK35" s="23">
        <f t="shared" si="19"/>
        <v>0</v>
      </c>
      <c r="BL35" s="4" t="s">
        <v>51</v>
      </c>
      <c r="BM35" s="4" t="s">
        <v>115</v>
      </c>
    </row>
    <row r="36" spans="2:65" s="1" customFormat="1" ht="31.5" customHeight="1" x14ac:dyDescent="0.3">
      <c r="B36" s="24"/>
      <c r="C36" s="44" t="s">
        <v>116</v>
      </c>
      <c r="D36" s="44" t="s">
        <v>47</v>
      </c>
      <c r="E36" s="45" t="s">
        <v>117</v>
      </c>
      <c r="F36" s="70" t="s">
        <v>118</v>
      </c>
      <c r="G36" s="70"/>
      <c r="H36" s="70"/>
      <c r="I36" s="70"/>
      <c r="J36" s="46" t="s">
        <v>50</v>
      </c>
      <c r="K36" s="47">
        <v>4</v>
      </c>
      <c r="L36" s="71">
        <v>0</v>
      </c>
      <c r="M36" s="71"/>
      <c r="N36" s="72">
        <f t="shared" si="10"/>
        <v>0</v>
      </c>
      <c r="O36" s="72"/>
      <c r="P36" s="72"/>
      <c r="Q36" s="72"/>
      <c r="R36" s="25"/>
      <c r="T36" s="48" t="s">
        <v>0</v>
      </c>
      <c r="U36" s="8" t="s">
        <v>15</v>
      </c>
      <c r="V36" s="6"/>
      <c r="W36" s="49">
        <f t="shared" si="11"/>
        <v>0</v>
      </c>
      <c r="X36" s="49">
        <v>6.6E-4</v>
      </c>
      <c r="Y36" s="49">
        <f t="shared" si="12"/>
        <v>2.64E-3</v>
      </c>
      <c r="Z36" s="49">
        <v>0</v>
      </c>
      <c r="AA36" s="50">
        <f t="shared" si="13"/>
        <v>0</v>
      </c>
      <c r="AR36" s="4" t="s">
        <v>51</v>
      </c>
      <c r="AT36" s="4" t="s">
        <v>47</v>
      </c>
      <c r="AU36" s="4" t="s">
        <v>20</v>
      </c>
      <c r="AY36" s="4" t="s">
        <v>46</v>
      </c>
      <c r="BE36" s="23">
        <f t="shared" si="14"/>
        <v>0</v>
      </c>
      <c r="BF36" s="23">
        <f t="shared" si="15"/>
        <v>0</v>
      </c>
      <c r="BG36" s="23">
        <f t="shared" si="16"/>
        <v>0</v>
      </c>
      <c r="BH36" s="23">
        <f t="shared" si="17"/>
        <v>0</v>
      </c>
      <c r="BI36" s="23">
        <f t="shared" si="18"/>
        <v>0</v>
      </c>
      <c r="BJ36" s="4" t="s">
        <v>19</v>
      </c>
      <c r="BK36" s="23">
        <f t="shared" si="19"/>
        <v>0</v>
      </c>
      <c r="BL36" s="4" t="s">
        <v>51</v>
      </c>
      <c r="BM36" s="4" t="s">
        <v>119</v>
      </c>
    </row>
    <row r="37" spans="2:65" s="1" customFormat="1" ht="31.5" customHeight="1" x14ac:dyDescent="0.3">
      <c r="B37" s="24"/>
      <c r="C37" s="44" t="s">
        <v>120</v>
      </c>
      <c r="D37" s="44" t="s">
        <v>47</v>
      </c>
      <c r="E37" s="45" t="s">
        <v>121</v>
      </c>
      <c r="F37" s="70" t="s">
        <v>122</v>
      </c>
      <c r="G37" s="70"/>
      <c r="H37" s="70"/>
      <c r="I37" s="70"/>
      <c r="J37" s="46" t="s">
        <v>50</v>
      </c>
      <c r="K37" s="47">
        <v>22</v>
      </c>
      <c r="L37" s="71">
        <v>0</v>
      </c>
      <c r="M37" s="71"/>
      <c r="N37" s="72">
        <f t="shared" si="10"/>
        <v>0</v>
      </c>
      <c r="O37" s="72"/>
      <c r="P37" s="72"/>
      <c r="Q37" s="72"/>
      <c r="R37" s="25"/>
      <c r="T37" s="48" t="s">
        <v>0</v>
      </c>
      <c r="U37" s="8" t="s">
        <v>15</v>
      </c>
      <c r="V37" s="6"/>
      <c r="W37" s="49">
        <f t="shared" si="11"/>
        <v>0</v>
      </c>
      <c r="X37" s="49">
        <v>9.1E-4</v>
      </c>
      <c r="Y37" s="49">
        <f t="shared" si="12"/>
        <v>2.002E-2</v>
      </c>
      <c r="Z37" s="49">
        <v>0</v>
      </c>
      <c r="AA37" s="50">
        <f t="shared" si="13"/>
        <v>0</v>
      </c>
      <c r="AR37" s="4" t="s">
        <v>51</v>
      </c>
      <c r="AT37" s="4" t="s">
        <v>47</v>
      </c>
      <c r="AU37" s="4" t="s">
        <v>20</v>
      </c>
      <c r="AY37" s="4" t="s">
        <v>46</v>
      </c>
      <c r="BE37" s="23">
        <f t="shared" si="14"/>
        <v>0</v>
      </c>
      <c r="BF37" s="23">
        <f t="shared" si="15"/>
        <v>0</v>
      </c>
      <c r="BG37" s="23">
        <f t="shared" si="16"/>
        <v>0</v>
      </c>
      <c r="BH37" s="23">
        <f t="shared" si="17"/>
        <v>0</v>
      </c>
      <c r="BI37" s="23">
        <f t="shared" si="18"/>
        <v>0</v>
      </c>
      <c r="BJ37" s="4" t="s">
        <v>19</v>
      </c>
      <c r="BK37" s="23">
        <f t="shared" si="19"/>
        <v>0</v>
      </c>
      <c r="BL37" s="4" t="s">
        <v>51</v>
      </c>
      <c r="BM37" s="4" t="s">
        <v>123</v>
      </c>
    </row>
    <row r="38" spans="2:65" s="1" customFormat="1" ht="31.5" customHeight="1" x14ac:dyDescent="0.3">
      <c r="B38" s="24"/>
      <c r="C38" s="44" t="s">
        <v>124</v>
      </c>
      <c r="D38" s="44" t="s">
        <v>47</v>
      </c>
      <c r="E38" s="45" t="s">
        <v>125</v>
      </c>
      <c r="F38" s="70" t="s">
        <v>126</v>
      </c>
      <c r="G38" s="70"/>
      <c r="H38" s="70"/>
      <c r="I38" s="70"/>
      <c r="J38" s="46" t="s">
        <v>50</v>
      </c>
      <c r="K38" s="47">
        <v>23</v>
      </c>
      <c r="L38" s="71">
        <v>0</v>
      </c>
      <c r="M38" s="71"/>
      <c r="N38" s="72">
        <f t="shared" si="10"/>
        <v>0</v>
      </c>
      <c r="O38" s="72"/>
      <c r="P38" s="72"/>
      <c r="Q38" s="72"/>
      <c r="R38" s="25"/>
      <c r="T38" s="48" t="s">
        <v>0</v>
      </c>
      <c r="U38" s="8" t="s">
        <v>15</v>
      </c>
      <c r="V38" s="6"/>
      <c r="W38" s="49">
        <f t="shared" si="11"/>
        <v>0</v>
      </c>
      <c r="X38" s="49">
        <v>1.1900000000000001E-3</v>
      </c>
      <c r="Y38" s="49">
        <f t="shared" si="12"/>
        <v>2.7370000000000002E-2</v>
      </c>
      <c r="Z38" s="49">
        <v>0</v>
      </c>
      <c r="AA38" s="50">
        <f t="shared" si="13"/>
        <v>0</v>
      </c>
      <c r="AR38" s="4" t="s">
        <v>51</v>
      </c>
      <c r="AT38" s="4" t="s">
        <v>47</v>
      </c>
      <c r="AU38" s="4" t="s">
        <v>20</v>
      </c>
      <c r="AY38" s="4" t="s">
        <v>46</v>
      </c>
      <c r="BE38" s="23">
        <f t="shared" si="14"/>
        <v>0</v>
      </c>
      <c r="BF38" s="23">
        <f t="shared" si="15"/>
        <v>0</v>
      </c>
      <c r="BG38" s="23">
        <f t="shared" si="16"/>
        <v>0</v>
      </c>
      <c r="BH38" s="23">
        <f t="shared" si="17"/>
        <v>0</v>
      </c>
      <c r="BI38" s="23">
        <f t="shared" si="18"/>
        <v>0</v>
      </c>
      <c r="BJ38" s="4" t="s">
        <v>19</v>
      </c>
      <c r="BK38" s="23">
        <f t="shared" si="19"/>
        <v>0</v>
      </c>
      <c r="BL38" s="4" t="s">
        <v>51</v>
      </c>
      <c r="BM38" s="4" t="s">
        <v>127</v>
      </c>
    </row>
    <row r="39" spans="2:65" s="1" customFormat="1" ht="31.5" customHeight="1" x14ac:dyDescent="0.3">
      <c r="B39" s="24"/>
      <c r="C39" s="44" t="s">
        <v>128</v>
      </c>
      <c r="D39" s="44" t="s">
        <v>47</v>
      </c>
      <c r="E39" s="45" t="s">
        <v>129</v>
      </c>
      <c r="F39" s="70" t="s">
        <v>130</v>
      </c>
      <c r="G39" s="70"/>
      <c r="H39" s="70"/>
      <c r="I39" s="70"/>
      <c r="J39" s="46" t="s">
        <v>50</v>
      </c>
      <c r="K39" s="47">
        <v>25</v>
      </c>
      <c r="L39" s="71">
        <v>0</v>
      </c>
      <c r="M39" s="71"/>
      <c r="N39" s="72">
        <f t="shared" si="10"/>
        <v>0</v>
      </c>
      <c r="O39" s="72"/>
      <c r="P39" s="72"/>
      <c r="Q39" s="72"/>
      <c r="R39" s="25"/>
      <c r="T39" s="48" t="s">
        <v>0</v>
      </c>
      <c r="U39" s="8" t="s">
        <v>15</v>
      </c>
      <c r="V39" s="6"/>
      <c r="W39" s="49">
        <f t="shared" si="11"/>
        <v>0</v>
      </c>
      <c r="X39" s="49">
        <v>2.5200000000000001E-3</v>
      </c>
      <c r="Y39" s="49">
        <f t="shared" si="12"/>
        <v>6.3E-2</v>
      </c>
      <c r="Z39" s="49">
        <v>0</v>
      </c>
      <c r="AA39" s="50">
        <f t="shared" si="13"/>
        <v>0</v>
      </c>
      <c r="AR39" s="4" t="s">
        <v>51</v>
      </c>
      <c r="AT39" s="4" t="s">
        <v>47</v>
      </c>
      <c r="AU39" s="4" t="s">
        <v>20</v>
      </c>
      <c r="AY39" s="4" t="s">
        <v>46</v>
      </c>
      <c r="BE39" s="23">
        <f t="shared" si="14"/>
        <v>0</v>
      </c>
      <c r="BF39" s="23">
        <f t="shared" si="15"/>
        <v>0</v>
      </c>
      <c r="BG39" s="23">
        <f t="shared" si="16"/>
        <v>0</v>
      </c>
      <c r="BH39" s="23">
        <f t="shared" si="17"/>
        <v>0</v>
      </c>
      <c r="BI39" s="23">
        <f t="shared" si="18"/>
        <v>0</v>
      </c>
      <c r="BJ39" s="4" t="s">
        <v>19</v>
      </c>
      <c r="BK39" s="23">
        <f t="shared" si="19"/>
        <v>0</v>
      </c>
      <c r="BL39" s="4" t="s">
        <v>51</v>
      </c>
      <c r="BM39" s="4" t="s">
        <v>131</v>
      </c>
    </row>
    <row r="40" spans="2:65" s="1" customFormat="1" ht="31.5" customHeight="1" x14ac:dyDescent="0.3">
      <c r="B40" s="24"/>
      <c r="C40" s="44" t="s">
        <v>1</v>
      </c>
      <c r="D40" s="44" t="s">
        <v>47</v>
      </c>
      <c r="E40" s="45" t="s">
        <v>132</v>
      </c>
      <c r="F40" s="70" t="s">
        <v>133</v>
      </c>
      <c r="G40" s="70"/>
      <c r="H40" s="70"/>
      <c r="I40" s="70"/>
      <c r="J40" s="46" t="s">
        <v>50</v>
      </c>
      <c r="K40" s="47">
        <v>4</v>
      </c>
      <c r="L40" s="71">
        <v>0</v>
      </c>
      <c r="M40" s="71"/>
      <c r="N40" s="72">
        <f t="shared" si="10"/>
        <v>0</v>
      </c>
      <c r="O40" s="72"/>
      <c r="P40" s="72"/>
      <c r="Q40" s="72"/>
      <c r="R40" s="25"/>
      <c r="T40" s="48" t="s">
        <v>0</v>
      </c>
      <c r="U40" s="8" t="s">
        <v>15</v>
      </c>
      <c r="V40" s="6"/>
      <c r="W40" s="49">
        <f t="shared" si="11"/>
        <v>0</v>
      </c>
      <c r="X40" s="49">
        <v>3.5000000000000001E-3</v>
      </c>
      <c r="Y40" s="49">
        <f t="shared" si="12"/>
        <v>1.4E-2</v>
      </c>
      <c r="Z40" s="49">
        <v>0</v>
      </c>
      <c r="AA40" s="50">
        <f t="shared" si="13"/>
        <v>0</v>
      </c>
      <c r="AR40" s="4" t="s">
        <v>51</v>
      </c>
      <c r="AT40" s="4" t="s">
        <v>47</v>
      </c>
      <c r="AU40" s="4" t="s">
        <v>20</v>
      </c>
      <c r="AY40" s="4" t="s">
        <v>46</v>
      </c>
      <c r="BE40" s="23">
        <f t="shared" si="14"/>
        <v>0</v>
      </c>
      <c r="BF40" s="23">
        <f t="shared" si="15"/>
        <v>0</v>
      </c>
      <c r="BG40" s="23">
        <f t="shared" si="16"/>
        <v>0</v>
      </c>
      <c r="BH40" s="23">
        <f t="shared" si="17"/>
        <v>0</v>
      </c>
      <c r="BI40" s="23">
        <f t="shared" si="18"/>
        <v>0</v>
      </c>
      <c r="BJ40" s="4" t="s">
        <v>19</v>
      </c>
      <c r="BK40" s="23">
        <f t="shared" si="19"/>
        <v>0</v>
      </c>
      <c r="BL40" s="4" t="s">
        <v>51</v>
      </c>
      <c r="BM40" s="4" t="s">
        <v>134</v>
      </c>
    </row>
    <row r="41" spans="2:65" s="1" customFormat="1" ht="31.5" customHeight="1" x14ac:dyDescent="0.3">
      <c r="B41" s="24"/>
      <c r="C41" s="44" t="s">
        <v>135</v>
      </c>
      <c r="D41" s="44" t="s">
        <v>47</v>
      </c>
      <c r="E41" s="45" t="s">
        <v>136</v>
      </c>
      <c r="F41" s="70" t="s">
        <v>137</v>
      </c>
      <c r="G41" s="70"/>
      <c r="H41" s="70"/>
      <c r="I41" s="70"/>
      <c r="J41" s="46" t="s">
        <v>50</v>
      </c>
      <c r="K41" s="47">
        <v>11</v>
      </c>
      <c r="L41" s="71">
        <v>0</v>
      </c>
      <c r="M41" s="71"/>
      <c r="N41" s="72">
        <f t="shared" si="10"/>
        <v>0</v>
      </c>
      <c r="O41" s="72"/>
      <c r="P41" s="72"/>
      <c r="Q41" s="72"/>
      <c r="R41" s="25"/>
      <c r="T41" s="48" t="s">
        <v>0</v>
      </c>
      <c r="U41" s="8" t="s">
        <v>15</v>
      </c>
      <c r="V41" s="6"/>
      <c r="W41" s="49">
        <f t="shared" si="11"/>
        <v>0</v>
      </c>
      <c r="X41" s="49">
        <v>5.8599999999999998E-3</v>
      </c>
      <c r="Y41" s="49">
        <f t="shared" si="12"/>
        <v>6.4460000000000003E-2</v>
      </c>
      <c r="Z41" s="49">
        <v>0</v>
      </c>
      <c r="AA41" s="50">
        <f t="shared" si="13"/>
        <v>0</v>
      </c>
      <c r="AR41" s="4" t="s">
        <v>51</v>
      </c>
      <c r="AT41" s="4" t="s">
        <v>47</v>
      </c>
      <c r="AU41" s="4" t="s">
        <v>20</v>
      </c>
      <c r="AY41" s="4" t="s">
        <v>46</v>
      </c>
      <c r="BE41" s="23">
        <f t="shared" si="14"/>
        <v>0</v>
      </c>
      <c r="BF41" s="23">
        <f t="shared" si="15"/>
        <v>0</v>
      </c>
      <c r="BG41" s="23">
        <f t="shared" si="16"/>
        <v>0</v>
      </c>
      <c r="BH41" s="23">
        <f t="shared" si="17"/>
        <v>0</v>
      </c>
      <c r="BI41" s="23">
        <f t="shared" si="18"/>
        <v>0</v>
      </c>
      <c r="BJ41" s="4" t="s">
        <v>19</v>
      </c>
      <c r="BK41" s="23">
        <f t="shared" si="19"/>
        <v>0</v>
      </c>
      <c r="BL41" s="4" t="s">
        <v>51</v>
      </c>
      <c r="BM41" s="4" t="s">
        <v>138</v>
      </c>
    </row>
    <row r="42" spans="2:65" s="1" customFormat="1" ht="44.25" customHeight="1" x14ac:dyDescent="0.3">
      <c r="B42" s="24"/>
      <c r="C42" s="44" t="s">
        <v>139</v>
      </c>
      <c r="D42" s="44" t="s">
        <v>47</v>
      </c>
      <c r="E42" s="45" t="s">
        <v>140</v>
      </c>
      <c r="F42" s="70" t="s">
        <v>141</v>
      </c>
      <c r="G42" s="70"/>
      <c r="H42" s="70"/>
      <c r="I42" s="70"/>
      <c r="J42" s="46" t="s">
        <v>50</v>
      </c>
      <c r="K42" s="47">
        <v>23</v>
      </c>
      <c r="L42" s="71">
        <v>0</v>
      </c>
      <c r="M42" s="71"/>
      <c r="N42" s="72">
        <f t="shared" si="10"/>
        <v>0</v>
      </c>
      <c r="O42" s="72"/>
      <c r="P42" s="72"/>
      <c r="Q42" s="72"/>
      <c r="R42" s="25"/>
      <c r="T42" s="48" t="s">
        <v>0</v>
      </c>
      <c r="U42" s="8" t="s">
        <v>15</v>
      </c>
      <c r="V42" s="6"/>
      <c r="W42" s="49">
        <f t="shared" si="11"/>
        <v>0</v>
      </c>
      <c r="X42" s="49">
        <v>4.0000000000000003E-5</v>
      </c>
      <c r="Y42" s="49">
        <f t="shared" si="12"/>
        <v>9.2000000000000003E-4</v>
      </c>
      <c r="Z42" s="49">
        <v>0</v>
      </c>
      <c r="AA42" s="50">
        <f t="shared" si="13"/>
        <v>0</v>
      </c>
      <c r="AR42" s="4" t="s">
        <v>51</v>
      </c>
      <c r="AT42" s="4" t="s">
        <v>47</v>
      </c>
      <c r="AU42" s="4" t="s">
        <v>20</v>
      </c>
      <c r="AY42" s="4" t="s">
        <v>46</v>
      </c>
      <c r="BE42" s="23">
        <f t="shared" si="14"/>
        <v>0</v>
      </c>
      <c r="BF42" s="23">
        <f t="shared" si="15"/>
        <v>0</v>
      </c>
      <c r="BG42" s="23">
        <f t="shared" si="16"/>
        <v>0</v>
      </c>
      <c r="BH42" s="23">
        <f t="shared" si="17"/>
        <v>0</v>
      </c>
      <c r="BI42" s="23">
        <f t="shared" si="18"/>
        <v>0</v>
      </c>
      <c r="BJ42" s="4" t="s">
        <v>19</v>
      </c>
      <c r="BK42" s="23">
        <f t="shared" si="19"/>
        <v>0</v>
      </c>
      <c r="BL42" s="4" t="s">
        <v>51</v>
      </c>
      <c r="BM42" s="4" t="s">
        <v>142</v>
      </c>
    </row>
    <row r="43" spans="2:65" s="1" customFormat="1" ht="44.25" customHeight="1" x14ac:dyDescent="0.3">
      <c r="B43" s="24"/>
      <c r="C43" s="44" t="s">
        <v>143</v>
      </c>
      <c r="D43" s="44" t="s">
        <v>47</v>
      </c>
      <c r="E43" s="45" t="s">
        <v>144</v>
      </c>
      <c r="F43" s="70" t="s">
        <v>145</v>
      </c>
      <c r="G43" s="70"/>
      <c r="H43" s="70"/>
      <c r="I43" s="70"/>
      <c r="J43" s="46" t="s">
        <v>50</v>
      </c>
      <c r="K43" s="47">
        <v>8</v>
      </c>
      <c r="L43" s="71">
        <v>0</v>
      </c>
      <c r="M43" s="71"/>
      <c r="N43" s="72">
        <f t="shared" si="10"/>
        <v>0</v>
      </c>
      <c r="O43" s="72"/>
      <c r="P43" s="72"/>
      <c r="Q43" s="72"/>
      <c r="R43" s="25"/>
      <c r="T43" s="48" t="s">
        <v>0</v>
      </c>
      <c r="U43" s="8" t="s">
        <v>15</v>
      </c>
      <c r="V43" s="6"/>
      <c r="W43" s="49">
        <f t="shared" si="11"/>
        <v>0</v>
      </c>
      <c r="X43" s="49">
        <v>4.0000000000000003E-5</v>
      </c>
      <c r="Y43" s="49">
        <f t="shared" si="12"/>
        <v>3.2000000000000003E-4</v>
      </c>
      <c r="Z43" s="49">
        <v>0</v>
      </c>
      <c r="AA43" s="50">
        <f t="shared" si="13"/>
        <v>0</v>
      </c>
      <c r="AR43" s="4" t="s">
        <v>51</v>
      </c>
      <c r="AT43" s="4" t="s">
        <v>47</v>
      </c>
      <c r="AU43" s="4" t="s">
        <v>20</v>
      </c>
      <c r="AY43" s="4" t="s">
        <v>46</v>
      </c>
      <c r="BE43" s="23">
        <f t="shared" si="14"/>
        <v>0</v>
      </c>
      <c r="BF43" s="23">
        <f t="shared" si="15"/>
        <v>0</v>
      </c>
      <c r="BG43" s="23">
        <f t="shared" si="16"/>
        <v>0</v>
      </c>
      <c r="BH43" s="23">
        <f t="shared" si="17"/>
        <v>0</v>
      </c>
      <c r="BI43" s="23">
        <f t="shared" si="18"/>
        <v>0</v>
      </c>
      <c r="BJ43" s="4" t="s">
        <v>19</v>
      </c>
      <c r="BK43" s="23">
        <f t="shared" si="19"/>
        <v>0</v>
      </c>
      <c r="BL43" s="4" t="s">
        <v>51</v>
      </c>
      <c r="BM43" s="4" t="s">
        <v>146</v>
      </c>
    </row>
    <row r="44" spans="2:65" s="1" customFormat="1" ht="44.25" customHeight="1" x14ac:dyDescent="0.3">
      <c r="B44" s="24"/>
      <c r="C44" s="44" t="s">
        <v>147</v>
      </c>
      <c r="D44" s="44" t="s">
        <v>47</v>
      </c>
      <c r="E44" s="45" t="s">
        <v>148</v>
      </c>
      <c r="F44" s="70" t="s">
        <v>149</v>
      </c>
      <c r="G44" s="70"/>
      <c r="H44" s="70"/>
      <c r="I44" s="70"/>
      <c r="J44" s="46" t="s">
        <v>50</v>
      </c>
      <c r="K44" s="47">
        <v>8</v>
      </c>
      <c r="L44" s="71">
        <v>0</v>
      </c>
      <c r="M44" s="71"/>
      <c r="N44" s="72">
        <f t="shared" si="10"/>
        <v>0</v>
      </c>
      <c r="O44" s="72"/>
      <c r="P44" s="72"/>
      <c r="Q44" s="72"/>
      <c r="R44" s="25"/>
      <c r="T44" s="48" t="s">
        <v>0</v>
      </c>
      <c r="U44" s="8" t="s">
        <v>15</v>
      </c>
      <c r="V44" s="6"/>
      <c r="W44" s="49">
        <f t="shared" si="11"/>
        <v>0</v>
      </c>
      <c r="X44" s="49">
        <v>8.0000000000000007E-5</v>
      </c>
      <c r="Y44" s="49">
        <f t="shared" si="12"/>
        <v>6.4000000000000005E-4</v>
      </c>
      <c r="Z44" s="49">
        <v>0</v>
      </c>
      <c r="AA44" s="50">
        <f t="shared" si="13"/>
        <v>0</v>
      </c>
      <c r="AR44" s="4" t="s">
        <v>51</v>
      </c>
      <c r="AT44" s="4" t="s">
        <v>47</v>
      </c>
      <c r="AU44" s="4" t="s">
        <v>20</v>
      </c>
      <c r="AY44" s="4" t="s">
        <v>46</v>
      </c>
      <c r="BE44" s="23">
        <f t="shared" si="14"/>
        <v>0</v>
      </c>
      <c r="BF44" s="23">
        <f t="shared" si="15"/>
        <v>0</v>
      </c>
      <c r="BG44" s="23">
        <f t="shared" si="16"/>
        <v>0</v>
      </c>
      <c r="BH44" s="23">
        <f t="shared" si="17"/>
        <v>0</v>
      </c>
      <c r="BI44" s="23">
        <f t="shared" si="18"/>
        <v>0</v>
      </c>
      <c r="BJ44" s="4" t="s">
        <v>19</v>
      </c>
      <c r="BK44" s="23">
        <f t="shared" si="19"/>
        <v>0</v>
      </c>
      <c r="BL44" s="4" t="s">
        <v>51</v>
      </c>
      <c r="BM44" s="4" t="s">
        <v>150</v>
      </c>
    </row>
    <row r="45" spans="2:65" s="1" customFormat="1" ht="44.25" customHeight="1" x14ac:dyDescent="0.3">
      <c r="B45" s="24"/>
      <c r="C45" s="44" t="s">
        <v>151</v>
      </c>
      <c r="D45" s="44" t="s">
        <v>47</v>
      </c>
      <c r="E45" s="45" t="s">
        <v>152</v>
      </c>
      <c r="F45" s="70" t="s">
        <v>153</v>
      </c>
      <c r="G45" s="70"/>
      <c r="H45" s="70"/>
      <c r="I45" s="70"/>
      <c r="J45" s="46" t="s">
        <v>50</v>
      </c>
      <c r="K45" s="47">
        <v>4</v>
      </c>
      <c r="L45" s="71">
        <v>0</v>
      </c>
      <c r="M45" s="71"/>
      <c r="N45" s="72">
        <f t="shared" si="10"/>
        <v>0</v>
      </c>
      <c r="O45" s="72"/>
      <c r="P45" s="72"/>
      <c r="Q45" s="72"/>
      <c r="R45" s="25"/>
      <c r="T45" s="48" t="s">
        <v>0</v>
      </c>
      <c r="U45" s="8" t="s">
        <v>15</v>
      </c>
      <c r="V45" s="6"/>
      <c r="W45" s="49">
        <f t="shared" si="11"/>
        <v>0</v>
      </c>
      <c r="X45" s="49">
        <v>1.2E-4</v>
      </c>
      <c r="Y45" s="49">
        <f t="shared" si="12"/>
        <v>4.8000000000000001E-4</v>
      </c>
      <c r="Z45" s="49">
        <v>0</v>
      </c>
      <c r="AA45" s="50">
        <f t="shared" si="13"/>
        <v>0</v>
      </c>
      <c r="AR45" s="4" t="s">
        <v>51</v>
      </c>
      <c r="AT45" s="4" t="s">
        <v>47</v>
      </c>
      <c r="AU45" s="4" t="s">
        <v>20</v>
      </c>
      <c r="AY45" s="4" t="s">
        <v>46</v>
      </c>
      <c r="BE45" s="23">
        <f t="shared" si="14"/>
        <v>0</v>
      </c>
      <c r="BF45" s="23">
        <f t="shared" si="15"/>
        <v>0</v>
      </c>
      <c r="BG45" s="23">
        <f t="shared" si="16"/>
        <v>0</v>
      </c>
      <c r="BH45" s="23">
        <f t="shared" si="17"/>
        <v>0</v>
      </c>
      <c r="BI45" s="23">
        <f t="shared" si="18"/>
        <v>0</v>
      </c>
      <c r="BJ45" s="4" t="s">
        <v>19</v>
      </c>
      <c r="BK45" s="23">
        <f t="shared" si="19"/>
        <v>0</v>
      </c>
      <c r="BL45" s="4" t="s">
        <v>51</v>
      </c>
      <c r="BM45" s="4" t="s">
        <v>154</v>
      </c>
    </row>
    <row r="46" spans="2:65" s="1" customFormat="1" ht="44.25" customHeight="1" x14ac:dyDescent="0.3">
      <c r="B46" s="24"/>
      <c r="C46" s="44" t="s">
        <v>155</v>
      </c>
      <c r="D46" s="44" t="s">
        <v>47</v>
      </c>
      <c r="E46" s="45" t="s">
        <v>156</v>
      </c>
      <c r="F46" s="70" t="s">
        <v>157</v>
      </c>
      <c r="G46" s="70"/>
      <c r="H46" s="70"/>
      <c r="I46" s="70"/>
      <c r="J46" s="46" t="s">
        <v>50</v>
      </c>
      <c r="K46" s="47">
        <v>12</v>
      </c>
      <c r="L46" s="71">
        <v>0</v>
      </c>
      <c r="M46" s="71"/>
      <c r="N46" s="72">
        <f t="shared" si="10"/>
        <v>0</v>
      </c>
      <c r="O46" s="72"/>
      <c r="P46" s="72"/>
      <c r="Q46" s="72"/>
      <c r="R46" s="25"/>
      <c r="T46" s="48" t="s">
        <v>0</v>
      </c>
      <c r="U46" s="8" t="s">
        <v>15</v>
      </c>
      <c r="V46" s="6"/>
      <c r="W46" s="49">
        <f t="shared" si="11"/>
        <v>0</v>
      </c>
      <c r="X46" s="49">
        <v>1.6000000000000001E-4</v>
      </c>
      <c r="Y46" s="49">
        <f t="shared" si="12"/>
        <v>1.9200000000000003E-3</v>
      </c>
      <c r="Z46" s="49">
        <v>0</v>
      </c>
      <c r="AA46" s="50">
        <f t="shared" si="13"/>
        <v>0</v>
      </c>
      <c r="AR46" s="4" t="s">
        <v>51</v>
      </c>
      <c r="AT46" s="4" t="s">
        <v>47</v>
      </c>
      <c r="AU46" s="4" t="s">
        <v>20</v>
      </c>
      <c r="AY46" s="4" t="s">
        <v>46</v>
      </c>
      <c r="BE46" s="23">
        <f t="shared" si="14"/>
        <v>0</v>
      </c>
      <c r="BF46" s="23">
        <f t="shared" si="15"/>
        <v>0</v>
      </c>
      <c r="BG46" s="23">
        <f t="shared" si="16"/>
        <v>0</v>
      </c>
      <c r="BH46" s="23">
        <f t="shared" si="17"/>
        <v>0</v>
      </c>
      <c r="BI46" s="23">
        <f t="shared" si="18"/>
        <v>0</v>
      </c>
      <c r="BJ46" s="4" t="s">
        <v>19</v>
      </c>
      <c r="BK46" s="23">
        <f t="shared" si="19"/>
        <v>0</v>
      </c>
      <c r="BL46" s="4" t="s">
        <v>51</v>
      </c>
      <c r="BM46" s="4" t="s">
        <v>158</v>
      </c>
    </row>
    <row r="47" spans="2:65" s="1" customFormat="1" ht="44.25" customHeight="1" x14ac:dyDescent="0.3">
      <c r="B47" s="24"/>
      <c r="C47" s="44" t="s">
        <v>159</v>
      </c>
      <c r="D47" s="44" t="s">
        <v>47</v>
      </c>
      <c r="E47" s="45" t="s">
        <v>160</v>
      </c>
      <c r="F47" s="70" t="s">
        <v>161</v>
      </c>
      <c r="G47" s="70"/>
      <c r="H47" s="70"/>
      <c r="I47" s="70"/>
      <c r="J47" s="46" t="s">
        <v>50</v>
      </c>
      <c r="K47" s="47">
        <v>10</v>
      </c>
      <c r="L47" s="71">
        <v>0</v>
      </c>
      <c r="M47" s="71"/>
      <c r="N47" s="72">
        <f t="shared" si="10"/>
        <v>0</v>
      </c>
      <c r="O47" s="72"/>
      <c r="P47" s="72"/>
      <c r="Q47" s="72"/>
      <c r="R47" s="25"/>
      <c r="T47" s="48" t="s">
        <v>0</v>
      </c>
      <c r="U47" s="8" t="s">
        <v>15</v>
      </c>
      <c r="V47" s="6"/>
      <c r="W47" s="49">
        <f t="shared" si="11"/>
        <v>0</v>
      </c>
      <c r="X47" s="49">
        <v>2.4000000000000001E-4</v>
      </c>
      <c r="Y47" s="49">
        <f t="shared" si="12"/>
        <v>2.4000000000000002E-3</v>
      </c>
      <c r="Z47" s="49">
        <v>0</v>
      </c>
      <c r="AA47" s="50">
        <f t="shared" si="13"/>
        <v>0</v>
      </c>
      <c r="AR47" s="4" t="s">
        <v>51</v>
      </c>
      <c r="AT47" s="4" t="s">
        <v>47</v>
      </c>
      <c r="AU47" s="4" t="s">
        <v>20</v>
      </c>
      <c r="AY47" s="4" t="s">
        <v>46</v>
      </c>
      <c r="BE47" s="23">
        <f t="shared" si="14"/>
        <v>0</v>
      </c>
      <c r="BF47" s="23">
        <f t="shared" si="15"/>
        <v>0</v>
      </c>
      <c r="BG47" s="23">
        <f t="shared" si="16"/>
        <v>0</v>
      </c>
      <c r="BH47" s="23">
        <f t="shared" si="17"/>
        <v>0</v>
      </c>
      <c r="BI47" s="23">
        <f t="shared" si="18"/>
        <v>0</v>
      </c>
      <c r="BJ47" s="4" t="s">
        <v>19</v>
      </c>
      <c r="BK47" s="23">
        <f t="shared" si="19"/>
        <v>0</v>
      </c>
      <c r="BL47" s="4" t="s">
        <v>51</v>
      </c>
      <c r="BM47" s="4" t="s">
        <v>162</v>
      </c>
    </row>
    <row r="48" spans="2:65" s="1" customFormat="1" ht="22.5" customHeight="1" x14ac:dyDescent="0.3">
      <c r="B48" s="24"/>
      <c r="C48" s="44" t="s">
        <v>163</v>
      </c>
      <c r="D48" s="44" t="s">
        <v>47</v>
      </c>
      <c r="E48" s="45" t="s">
        <v>164</v>
      </c>
      <c r="F48" s="70" t="s">
        <v>165</v>
      </c>
      <c r="G48" s="70"/>
      <c r="H48" s="70"/>
      <c r="I48" s="70"/>
      <c r="J48" s="46" t="s">
        <v>50</v>
      </c>
      <c r="K48" s="47">
        <v>4</v>
      </c>
      <c r="L48" s="71">
        <v>0</v>
      </c>
      <c r="M48" s="71"/>
      <c r="N48" s="72">
        <f t="shared" si="10"/>
        <v>0</v>
      </c>
      <c r="O48" s="72"/>
      <c r="P48" s="72"/>
      <c r="Q48" s="72"/>
      <c r="R48" s="25"/>
      <c r="T48" s="48" t="s">
        <v>0</v>
      </c>
      <c r="U48" s="8" t="s">
        <v>15</v>
      </c>
      <c r="V48" s="6"/>
      <c r="W48" s="49">
        <f t="shared" si="11"/>
        <v>0</v>
      </c>
      <c r="X48" s="49">
        <v>1.8000000000000001E-4</v>
      </c>
      <c r="Y48" s="49">
        <f t="shared" si="12"/>
        <v>7.2000000000000005E-4</v>
      </c>
      <c r="Z48" s="49">
        <v>0</v>
      </c>
      <c r="AA48" s="50">
        <f t="shared" si="13"/>
        <v>0</v>
      </c>
      <c r="AR48" s="4" t="s">
        <v>51</v>
      </c>
      <c r="AT48" s="4" t="s">
        <v>47</v>
      </c>
      <c r="AU48" s="4" t="s">
        <v>20</v>
      </c>
      <c r="AY48" s="4" t="s">
        <v>46</v>
      </c>
      <c r="BE48" s="23">
        <f t="shared" si="14"/>
        <v>0</v>
      </c>
      <c r="BF48" s="23">
        <f t="shared" si="15"/>
        <v>0</v>
      </c>
      <c r="BG48" s="23">
        <f t="shared" si="16"/>
        <v>0</v>
      </c>
      <c r="BH48" s="23">
        <f t="shared" si="17"/>
        <v>0</v>
      </c>
      <c r="BI48" s="23">
        <f t="shared" si="18"/>
        <v>0</v>
      </c>
      <c r="BJ48" s="4" t="s">
        <v>19</v>
      </c>
      <c r="BK48" s="23">
        <f t="shared" si="19"/>
        <v>0</v>
      </c>
      <c r="BL48" s="4" t="s">
        <v>51</v>
      </c>
      <c r="BM48" s="4" t="s">
        <v>166</v>
      </c>
    </row>
    <row r="49" spans="2:65" s="1" customFormat="1" ht="22.5" customHeight="1" x14ac:dyDescent="0.3">
      <c r="B49" s="24"/>
      <c r="C49" s="44" t="s">
        <v>167</v>
      </c>
      <c r="D49" s="44" t="s">
        <v>47</v>
      </c>
      <c r="E49" s="45" t="s">
        <v>168</v>
      </c>
      <c r="F49" s="70" t="s">
        <v>169</v>
      </c>
      <c r="G49" s="70"/>
      <c r="H49" s="70"/>
      <c r="I49" s="70"/>
      <c r="J49" s="46" t="s">
        <v>50</v>
      </c>
      <c r="K49" s="47">
        <v>22</v>
      </c>
      <c r="L49" s="71">
        <v>0</v>
      </c>
      <c r="M49" s="71"/>
      <c r="N49" s="72">
        <f t="shared" si="10"/>
        <v>0</v>
      </c>
      <c r="O49" s="72"/>
      <c r="P49" s="72"/>
      <c r="Q49" s="72"/>
      <c r="R49" s="25"/>
      <c r="T49" s="48" t="s">
        <v>0</v>
      </c>
      <c r="U49" s="8" t="s">
        <v>15</v>
      </c>
      <c r="V49" s="6"/>
      <c r="W49" s="49">
        <f t="shared" si="11"/>
        <v>0</v>
      </c>
      <c r="X49" s="49">
        <v>2.1000000000000001E-4</v>
      </c>
      <c r="Y49" s="49">
        <f t="shared" si="12"/>
        <v>4.62E-3</v>
      </c>
      <c r="Z49" s="49">
        <v>0</v>
      </c>
      <c r="AA49" s="50">
        <f t="shared" si="13"/>
        <v>0</v>
      </c>
      <c r="AR49" s="4" t="s">
        <v>51</v>
      </c>
      <c r="AT49" s="4" t="s">
        <v>47</v>
      </c>
      <c r="AU49" s="4" t="s">
        <v>20</v>
      </c>
      <c r="AY49" s="4" t="s">
        <v>46</v>
      </c>
      <c r="BE49" s="23">
        <f t="shared" si="14"/>
        <v>0</v>
      </c>
      <c r="BF49" s="23">
        <f t="shared" si="15"/>
        <v>0</v>
      </c>
      <c r="BG49" s="23">
        <f t="shared" si="16"/>
        <v>0</v>
      </c>
      <c r="BH49" s="23">
        <f t="shared" si="17"/>
        <v>0</v>
      </c>
      <c r="BI49" s="23">
        <f t="shared" si="18"/>
        <v>0</v>
      </c>
      <c r="BJ49" s="4" t="s">
        <v>19</v>
      </c>
      <c r="BK49" s="23">
        <f t="shared" si="19"/>
        <v>0</v>
      </c>
      <c r="BL49" s="4" t="s">
        <v>51</v>
      </c>
      <c r="BM49" s="4" t="s">
        <v>170</v>
      </c>
    </row>
    <row r="50" spans="2:65" s="1" customFormat="1" ht="22.5" customHeight="1" x14ac:dyDescent="0.3">
      <c r="B50" s="24"/>
      <c r="C50" s="44" t="s">
        <v>171</v>
      </c>
      <c r="D50" s="44" t="s">
        <v>47</v>
      </c>
      <c r="E50" s="45" t="s">
        <v>172</v>
      </c>
      <c r="F50" s="70" t="s">
        <v>173</v>
      </c>
      <c r="G50" s="70"/>
      <c r="H50" s="70"/>
      <c r="I50" s="70"/>
      <c r="J50" s="46" t="s">
        <v>50</v>
      </c>
      <c r="K50" s="47">
        <v>23</v>
      </c>
      <c r="L50" s="71">
        <v>0</v>
      </c>
      <c r="M50" s="71"/>
      <c r="N50" s="72">
        <f t="shared" si="10"/>
        <v>0</v>
      </c>
      <c r="O50" s="72"/>
      <c r="P50" s="72"/>
      <c r="Q50" s="72"/>
      <c r="R50" s="25"/>
      <c r="T50" s="48" t="s">
        <v>0</v>
      </c>
      <c r="U50" s="8" t="s">
        <v>15</v>
      </c>
      <c r="V50" s="6"/>
      <c r="W50" s="49">
        <f t="shared" si="11"/>
        <v>0</v>
      </c>
      <c r="X50" s="49">
        <v>2.5999999999999998E-4</v>
      </c>
      <c r="Y50" s="49">
        <f t="shared" si="12"/>
        <v>5.9799999999999992E-3</v>
      </c>
      <c r="Z50" s="49">
        <v>0</v>
      </c>
      <c r="AA50" s="50">
        <f t="shared" si="13"/>
        <v>0</v>
      </c>
      <c r="AR50" s="4" t="s">
        <v>51</v>
      </c>
      <c r="AT50" s="4" t="s">
        <v>47</v>
      </c>
      <c r="AU50" s="4" t="s">
        <v>20</v>
      </c>
      <c r="AY50" s="4" t="s">
        <v>46</v>
      </c>
      <c r="BE50" s="23">
        <f t="shared" si="14"/>
        <v>0</v>
      </c>
      <c r="BF50" s="23">
        <f t="shared" si="15"/>
        <v>0</v>
      </c>
      <c r="BG50" s="23">
        <f t="shared" si="16"/>
        <v>0</v>
      </c>
      <c r="BH50" s="23">
        <f t="shared" si="17"/>
        <v>0</v>
      </c>
      <c r="BI50" s="23">
        <f t="shared" si="18"/>
        <v>0</v>
      </c>
      <c r="BJ50" s="4" t="s">
        <v>19</v>
      </c>
      <c r="BK50" s="23">
        <f t="shared" si="19"/>
        <v>0</v>
      </c>
      <c r="BL50" s="4" t="s">
        <v>51</v>
      </c>
      <c r="BM50" s="4" t="s">
        <v>174</v>
      </c>
    </row>
    <row r="51" spans="2:65" s="1" customFormat="1" ht="22.5" customHeight="1" x14ac:dyDescent="0.3">
      <c r="B51" s="24"/>
      <c r="C51" s="44" t="s">
        <v>62</v>
      </c>
      <c r="D51" s="44" t="s">
        <v>47</v>
      </c>
      <c r="E51" s="45" t="s">
        <v>175</v>
      </c>
      <c r="F51" s="70" t="s">
        <v>176</v>
      </c>
      <c r="G51" s="70"/>
      <c r="H51" s="70"/>
      <c r="I51" s="70"/>
      <c r="J51" s="46" t="s">
        <v>50</v>
      </c>
      <c r="K51" s="47">
        <v>25</v>
      </c>
      <c r="L51" s="71">
        <v>0</v>
      </c>
      <c r="M51" s="71"/>
      <c r="N51" s="72">
        <f t="shared" si="10"/>
        <v>0</v>
      </c>
      <c r="O51" s="72"/>
      <c r="P51" s="72"/>
      <c r="Q51" s="72"/>
      <c r="R51" s="25"/>
      <c r="T51" s="48" t="s">
        <v>0</v>
      </c>
      <c r="U51" s="8" t="s">
        <v>15</v>
      </c>
      <c r="V51" s="6"/>
      <c r="W51" s="49">
        <f t="shared" si="11"/>
        <v>0</v>
      </c>
      <c r="X51" s="49">
        <v>2.9E-4</v>
      </c>
      <c r="Y51" s="49">
        <f t="shared" si="12"/>
        <v>7.2500000000000004E-3</v>
      </c>
      <c r="Z51" s="49">
        <v>0</v>
      </c>
      <c r="AA51" s="50">
        <f t="shared" si="13"/>
        <v>0</v>
      </c>
      <c r="AR51" s="4" t="s">
        <v>51</v>
      </c>
      <c r="AT51" s="4" t="s">
        <v>47</v>
      </c>
      <c r="AU51" s="4" t="s">
        <v>20</v>
      </c>
      <c r="AY51" s="4" t="s">
        <v>46</v>
      </c>
      <c r="BE51" s="23">
        <f t="shared" si="14"/>
        <v>0</v>
      </c>
      <c r="BF51" s="23">
        <f t="shared" si="15"/>
        <v>0</v>
      </c>
      <c r="BG51" s="23">
        <f t="shared" si="16"/>
        <v>0</v>
      </c>
      <c r="BH51" s="23">
        <f t="shared" si="17"/>
        <v>0</v>
      </c>
      <c r="BI51" s="23">
        <f t="shared" si="18"/>
        <v>0</v>
      </c>
      <c r="BJ51" s="4" t="s">
        <v>19</v>
      </c>
      <c r="BK51" s="23">
        <f t="shared" si="19"/>
        <v>0</v>
      </c>
      <c r="BL51" s="4" t="s">
        <v>51</v>
      </c>
      <c r="BM51" s="4" t="s">
        <v>177</v>
      </c>
    </row>
    <row r="52" spans="2:65" s="1" customFormat="1" ht="22.5" customHeight="1" x14ac:dyDescent="0.3">
      <c r="B52" s="24"/>
      <c r="C52" s="44" t="s">
        <v>178</v>
      </c>
      <c r="D52" s="44" t="s">
        <v>47</v>
      </c>
      <c r="E52" s="45" t="s">
        <v>179</v>
      </c>
      <c r="F52" s="70" t="s">
        <v>180</v>
      </c>
      <c r="G52" s="70"/>
      <c r="H52" s="70"/>
      <c r="I52" s="70"/>
      <c r="J52" s="46" t="s">
        <v>50</v>
      </c>
      <c r="K52" s="47">
        <v>4</v>
      </c>
      <c r="L52" s="71">
        <v>0</v>
      </c>
      <c r="M52" s="71"/>
      <c r="N52" s="72">
        <f t="shared" si="10"/>
        <v>0</v>
      </c>
      <c r="O52" s="72"/>
      <c r="P52" s="72"/>
      <c r="Q52" s="72"/>
      <c r="R52" s="25"/>
      <c r="T52" s="48" t="s">
        <v>0</v>
      </c>
      <c r="U52" s="8" t="s">
        <v>15</v>
      </c>
      <c r="V52" s="6"/>
      <c r="W52" s="49">
        <f t="shared" si="11"/>
        <v>0</v>
      </c>
      <c r="X52" s="49">
        <v>4.2999999999999999E-4</v>
      </c>
      <c r="Y52" s="49">
        <f t="shared" si="12"/>
        <v>1.72E-3</v>
      </c>
      <c r="Z52" s="49">
        <v>0</v>
      </c>
      <c r="AA52" s="50">
        <f t="shared" si="13"/>
        <v>0</v>
      </c>
      <c r="AR52" s="4" t="s">
        <v>51</v>
      </c>
      <c r="AT52" s="4" t="s">
        <v>47</v>
      </c>
      <c r="AU52" s="4" t="s">
        <v>20</v>
      </c>
      <c r="AY52" s="4" t="s">
        <v>46</v>
      </c>
      <c r="BE52" s="23">
        <f t="shared" si="14"/>
        <v>0</v>
      </c>
      <c r="BF52" s="23">
        <f t="shared" si="15"/>
        <v>0</v>
      </c>
      <c r="BG52" s="23">
        <f t="shared" si="16"/>
        <v>0</v>
      </c>
      <c r="BH52" s="23">
        <f t="shared" si="17"/>
        <v>0</v>
      </c>
      <c r="BI52" s="23">
        <f t="shared" si="18"/>
        <v>0</v>
      </c>
      <c r="BJ52" s="4" t="s">
        <v>19</v>
      </c>
      <c r="BK52" s="23">
        <f t="shared" si="19"/>
        <v>0</v>
      </c>
      <c r="BL52" s="4" t="s">
        <v>51</v>
      </c>
      <c r="BM52" s="4" t="s">
        <v>181</v>
      </c>
    </row>
    <row r="53" spans="2:65" s="1" customFormat="1" ht="22.5" customHeight="1" x14ac:dyDescent="0.3">
      <c r="B53" s="24"/>
      <c r="C53" s="44" t="s">
        <v>182</v>
      </c>
      <c r="D53" s="44" t="s">
        <v>47</v>
      </c>
      <c r="E53" s="45" t="s">
        <v>183</v>
      </c>
      <c r="F53" s="70" t="s">
        <v>184</v>
      </c>
      <c r="G53" s="70"/>
      <c r="H53" s="70"/>
      <c r="I53" s="70"/>
      <c r="J53" s="46" t="s">
        <v>50</v>
      </c>
      <c r="K53" s="47">
        <v>11</v>
      </c>
      <c r="L53" s="71">
        <v>0</v>
      </c>
      <c r="M53" s="71"/>
      <c r="N53" s="72">
        <f t="shared" si="10"/>
        <v>0</v>
      </c>
      <c r="O53" s="72"/>
      <c r="P53" s="72"/>
      <c r="Q53" s="72"/>
      <c r="R53" s="25"/>
      <c r="T53" s="48" t="s">
        <v>0</v>
      </c>
      <c r="U53" s="8" t="s">
        <v>15</v>
      </c>
      <c r="V53" s="6"/>
      <c r="W53" s="49">
        <f t="shared" si="11"/>
        <v>0</v>
      </c>
      <c r="X53" s="49">
        <v>4.6999999999999999E-4</v>
      </c>
      <c r="Y53" s="49">
        <f t="shared" si="12"/>
        <v>5.1700000000000001E-3</v>
      </c>
      <c r="Z53" s="49">
        <v>0</v>
      </c>
      <c r="AA53" s="50">
        <f t="shared" si="13"/>
        <v>0</v>
      </c>
      <c r="AR53" s="4" t="s">
        <v>51</v>
      </c>
      <c r="AT53" s="4" t="s">
        <v>47</v>
      </c>
      <c r="AU53" s="4" t="s">
        <v>20</v>
      </c>
      <c r="AY53" s="4" t="s">
        <v>46</v>
      </c>
      <c r="BE53" s="23">
        <f t="shared" si="14"/>
        <v>0</v>
      </c>
      <c r="BF53" s="23">
        <f t="shared" si="15"/>
        <v>0</v>
      </c>
      <c r="BG53" s="23">
        <f t="shared" si="16"/>
        <v>0</v>
      </c>
      <c r="BH53" s="23">
        <f t="shared" si="17"/>
        <v>0</v>
      </c>
      <c r="BI53" s="23">
        <f t="shared" si="18"/>
        <v>0</v>
      </c>
      <c r="BJ53" s="4" t="s">
        <v>19</v>
      </c>
      <c r="BK53" s="23">
        <f t="shared" si="19"/>
        <v>0</v>
      </c>
      <c r="BL53" s="4" t="s">
        <v>51</v>
      </c>
      <c r="BM53" s="4" t="s">
        <v>185</v>
      </c>
    </row>
    <row r="54" spans="2:65" s="1" customFormat="1" ht="31.5" customHeight="1" x14ac:dyDescent="0.3">
      <c r="B54" s="24"/>
      <c r="C54" s="44" t="s">
        <v>186</v>
      </c>
      <c r="D54" s="44" t="s">
        <v>47</v>
      </c>
      <c r="E54" s="45" t="s">
        <v>187</v>
      </c>
      <c r="F54" s="70" t="s">
        <v>188</v>
      </c>
      <c r="G54" s="70"/>
      <c r="H54" s="70"/>
      <c r="I54" s="70"/>
      <c r="J54" s="46" t="s">
        <v>92</v>
      </c>
      <c r="K54" s="47">
        <v>6</v>
      </c>
      <c r="L54" s="71">
        <v>0</v>
      </c>
      <c r="M54" s="71"/>
      <c r="N54" s="72">
        <f t="shared" si="10"/>
        <v>0</v>
      </c>
      <c r="O54" s="72"/>
      <c r="P54" s="72"/>
      <c r="Q54" s="72"/>
      <c r="R54" s="25"/>
      <c r="T54" s="48" t="s">
        <v>0</v>
      </c>
      <c r="U54" s="8" t="s">
        <v>15</v>
      </c>
      <c r="V54" s="6"/>
      <c r="W54" s="49">
        <f t="shared" si="11"/>
        <v>0</v>
      </c>
      <c r="X54" s="49">
        <v>6.0000000000000002E-5</v>
      </c>
      <c r="Y54" s="49">
        <f t="shared" si="12"/>
        <v>3.6000000000000002E-4</v>
      </c>
      <c r="Z54" s="49">
        <v>0</v>
      </c>
      <c r="AA54" s="50">
        <f t="shared" si="13"/>
        <v>0</v>
      </c>
      <c r="AR54" s="4" t="s">
        <v>51</v>
      </c>
      <c r="AT54" s="4" t="s">
        <v>47</v>
      </c>
      <c r="AU54" s="4" t="s">
        <v>20</v>
      </c>
      <c r="AY54" s="4" t="s">
        <v>46</v>
      </c>
      <c r="BE54" s="23">
        <f t="shared" si="14"/>
        <v>0</v>
      </c>
      <c r="BF54" s="23">
        <f t="shared" si="15"/>
        <v>0</v>
      </c>
      <c r="BG54" s="23">
        <f t="shared" si="16"/>
        <v>0</v>
      </c>
      <c r="BH54" s="23">
        <f t="shared" si="17"/>
        <v>0</v>
      </c>
      <c r="BI54" s="23">
        <f t="shared" si="18"/>
        <v>0</v>
      </c>
      <c r="BJ54" s="4" t="s">
        <v>19</v>
      </c>
      <c r="BK54" s="23">
        <f t="shared" si="19"/>
        <v>0</v>
      </c>
      <c r="BL54" s="4" t="s">
        <v>51</v>
      </c>
      <c r="BM54" s="4" t="s">
        <v>189</v>
      </c>
    </row>
    <row r="55" spans="2:65" s="1" customFormat="1" ht="31.5" customHeight="1" x14ac:dyDescent="0.3">
      <c r="B55" s="24"/>
      <c r="C55" s="44" t="s">
        <v>190</v>
      </c>
      <c r="D55" s="44" t="s">
        <v>47</v>
      </c>
      <c r="E55" s="45" t="s">
        <v>191</v>
      </c>
      <c r="F55" s="70" t="s">
        <v>192</v>
      </c>
      <c r="G55" s="70"/>
      <c r="H55" s="70"/>
      <c r="I55" s="70"/>
      <c r="J55" s="46" t="s">
        <v>92</v>
      </c>
      <c r="K55" s="47">
        <v>28</v>
      </c>
      <c r="L55" s="71">
        <v>0</v>
      </c>
      <c r="M55" s="71"/>
      <c r="N55" s="72">
        <f t="shared" si="10"/>
        <v>0</v>
      </c>
      <c r="O55" s="72"/>
      <c r="P55" s="72"/>
      <c r="Q55" s="72"/>
      <c r="R55" s="25"/>
      <c r="T55" s="48" t="s">
        <v>0</v>
      </c>
      <c r="U55" s="8" t="s">
        <v>15</v>
      </c>
      <c r="V55" s="6"/>
      <c r="W55" s="49">
        <f t="shared" si="11"/>
        <v>0</v>
      </c>
      <c r="X55" s="49">
        <v>1E-4</v>
      </c>
      <c r="Y55" s="49">
        <f t="shared" si="12"/>
        <v>2.8E-3</v>
      </c>
      <c r="Z55" s="49">
        <v>0</v>
      </c>
      <c r="AA55" s="50">
        <f t="shared" si="13"/>
        <v>0</v>
      </c>
      <c r="AR55" s="4" t="s">
        <v>51</v>
      </c>
      <c r="AT55" s="4" t="s">
        <v>47</v>
      </c>
      <c r="AU55" s="4" t="s">
        <v>20</v>
      </c>
      <c r="AY55" s="4" t="s">
        <v>46</v>
      </c>
      <c r="BE55" s="23">
        <f t="shared" si="14"/>
        <v>0</v>
      </c>
      <c r="BF55" s="23">
        <f t="shared" si="15"/>
        <v>0</v>
      </c>
      <c r="BG55" s="23">
        <f t="shared" si="16"/>
        <v>0</v>
      </c>
      <c r="BH55" s="23">
        <f t="shared" si="17"/>
        <v>0</v>
      </c>
      <c r="BI55" s="23">
        <f t="shared" si="18"/>
        <v>0</v>
      </c>
      <c r="BJ55" s="4" t="s">
        <v>19</v>
      </c>
      <c r="BK55" s="23">
        <f t="shared" si="19"/>
        <v>0</v>
      </c>
      <c r="BL55" s="4" t="s">
        <v>51</v>
      </c>
      <c r="BM55" s="4" t="s">
        <v>193</v>
      </c>
    </row>
    <row r="56" spans="2:65" s="1" customFormat="1" ht="31.5" customHeight="1" x14ac:dyDescent="0.3">
      <c r="B56" s="24"/>
      <c r="C56" s="44" t="s">
        <v>194</v>
      </c>
      <c r="D56" s="44" t="s">
        <v>47</v>
      </c>
      <c r="E56" s="45" t="s">
        <v>195</v>
      </c>
      <c r="F56" s="70" t="s">
        <v>196</v>
      </c>
      <c r="G56" s="70"/>
      <c r="H56" s="70"/>
      <c r="I56" s="70"/>
      <c r="J56" s="46" t="s">
        <v>92</v>
      </c>
      <c r="K56" s="47">
        <v>14</v>
      </c>
      <c r="L56" s="71">
        <v>0</v>
      </c>
      <c r="M56" s="71"/>
      <c r="N56" s="72">
        <f t="shared" si="10"/>
        <v>0</v>
      </c>
      <c r="O56" s="72"/>
      <c r="P56" s="72"/>
      <c r="Q56" s="72"/>
      <c r="R56" s="25"/>
      <c r="T56" s="48" t="s">
        <v>0</v>
      </c>
      <c r="U56" s="8" t="s">
        <v>15</v>
      </c>
      <c r="V56" s="6"/>
      <c r="W56" s="49">
        <f t="shared" si="11"/>
        <v>0</v>
      </c>
      <c r="X56" s="49">
        <v>1.8000000000000001E-4</v>
      </c>
      <c r="Y56" s="49">
        <f t="shared" si="12"/>
        <v>2.5200000000000001E-3</v>
      </c>
      <c r="Z56" s="49">
        <v>0</v>
      </c>
      <c r="AA56" s="50">
        <f t="shared" si="13"/>
        <v>0</v>
      </c>
      <c r="AR56" s="4" t="s">
        <v>51</v>
      </c>
      <c r="AT56" s="4" t="s">
        <v>47</v>
      </c>
      <c r="AU56" s="4" t="s">
        <v>20</v>
      </c>
      <c r="AY56" s="4" t="s">
        <v>46</v>
      </c>
      <c r="BE56" s="23">
        <f t="shared" si="14"/>
        <v>0</v>
      </c>
      <c r="BF56" s="23">
        <f t="shared" si="15"/>
        <v>0</v>
      </c>
      <c r="BG56" s="23">
        <f t="shared" si="16"/>
        <v>0</v>
      </c>
      <c r="BH56" s="23">
        <f t="shared" si="17"/>
        <v>0</v>
      </c>
      <c r="BI56" s="23">
        <f t="shared" si="18"/>
        <v>0</v>
      </c>
      <c r="BJ56" s="4" t="s">
        <v>19</v>
      </c>
      <c r="BK56" s="23">
        <f t="shared" si="19"/>
        <v>0</v>
      </c>
      <c r="BL56" s="4" t="s">
        <v>51</v>
      </c>
      <c r="BM56" s="4" t="s">
        <v>197</v>
      </c>
    </row>
    <row r="57" spans="2:65" s="1" customFormat="1" ht="31.5" customHeight="1" x14ac:dyDescent="0.3">
      <c r="B57" s="24"/>
      <c r="C57" s="44" t="s">
        <v>198</v>
      </c>
      <c r="D57" s="44" t="s">
        <v>47</v>
      </c>
      <c r="E57" s="45" t="s">
        <v>199</v>
      </c>
      <c r="F57" s="70" t="s">
        <v>200</v>
      </c>
      <c r="G57" s="70"/>
      <c r="H57" s="70"/>
      <c r="I57" s="70"/>
      <c r="J57" s="46" t="s">
        <v>92</v>
      </c>
      <c r="K57" s="47">
        <v>32</v>
      </c>
      <c r="L57" s="71">
        <v>0</v>
      </c>
      <c r="M57" s="71"/>
      <c r="N57" s="72">
        <f t="shared" si="10"/>
        <v>0</v>
      </c>
      <c r="O57" s="72"/>
      <c r="P57" s="72"/>
      <c r="Q57" s="72"/>
      <c r="R57" s="25"/>
      <c r="T57" s="48" t="s">
        <v>0</v>
      </c>
      <c r="U57" s="8" t="s">
        <v>15</v>
      </c>
      <c r="V57" s="6"/>
      <c r="W57" s="49">
        <f t="shared" si="11"/>
        <v>0</v>
      </c>
      <c r="X57" s="49">
        <v>2.9999999999999997E-4</v>
      </c>
      <c r="Y57" s="49">
        <f t="shared" si="12"/>
        <v>9.5999999999999992E-3</v>
      </c>
      <c r="Z57" s="49">
        <v>0</v>
      </c>
      <c r="AA57" s="50">
        <f t="shared" si="13"/>
        <v>0</v>
      </c>
      <c r="AR57" s="4" t="s">
        <v>51</v>
      </c>
      <c r="AT57" s="4" t="s">
        <v>47</v>
      </c>
      <c r="AU57" s="4" t="s">
        <v>20</v>
      </c>
      <c r="AY57" s="4" t="s">
        <v>46</v>
      </c>
      <c r="BE57" s="23">
        <f t="shared" si="14"/>
        <v>0</v>
      </c>
      <c r="BF57" s="23">
        <f t="shared" si="15"/>
        <v>0</v>
      </c>
      <c r="BG57" s="23">
        <f t="shared" si="16"/>
        <v>0</v>
      </c>
      <c r="BH57" s="23">
        <f t="shared" si="17"/>
        <v>0</v>
      </c>
      <c r="BI57" s="23">
        <f t="shared" si="18"/>
        <v>0</v>
      </c>
      <c r="BJ57" s="4" t="s">
        <v>19</v>
      </c>
      <c r="BK57" s="23">
        <f t="shared" si="19"/>
        <v>0</v>
      </c>
      <c r="BL57" s="4" t="s">
        <v>51</v>
      </c>
      <c r="BM57" s="4" t="s">
        <v>201</v>
      </c>
    </row>
    <row r="58" spans="2:65" s="1" customFormat="1" ht="31.5" customHeight="1" x14ac:dyDescent="0.3">
      <c r="B58" s="24"/>
      <c r="C58" s="44" t="s">
        <v>202</v>
      </c>
      <c r="D58" s="44" t="s">
        <v>47</v>
      </c>
      <c r="E58" s="45" t="s">
        <v>203</v>
      </c>
      <c r="F58" s="70" t="s">
        <v>204</v>
      </c>
      <c r="G58" s="70"/>
      <c r="H58" s="70"/>
      <c r="I58" s="70"/>
      <c r="J58" s="46" t="s">
        <v>92</v>
      </c>
      <c r="K58" s="47">
        <v>8</v>
      </c>
      <c r="L58" s="71">
        <v>0</v>
      </c>
      <c r="M58" s="71"/>
      <c r="N58" s="72">
        <f t="shared" si="10"/>
        <v>0</v>
      </c>
      <c r="O58" s="72"/>
      <c r="P58" s="72"/>
      <c r="Q58" s="72"/>
      <c r="R58" s="25"/>
      <c r="T58" s="48" t="s">
        <v>0</v>
      </c>
      <c r="U58" s="8" t="s">
        <v>15</v>
      </c>
      <c r="V58" s="6"/>
      <c r="W58" s="49">
        <f t="shared" si="11"/>
        <v>0</v>
      </c>
      <c r="X58" s="49">
        <v>7.9000000000000001E-4</v>
      </c>
      <c r="Y58" s="49">
        <f t="shared" si="12"/>
        <v>6.3200000000000001E-3</v>
      </c>
      <c r="Z58" s="49">
        <v>0</v>
      </c>
      <c r="AA58" s="50">
        <f t="shared" si="13"/>
        <v>0</v>
      </c>
      <c r="AR58" s="4" t="s">
        <v>51</v>
      </c>
      <c r="AT58" s="4" t="s">
        <v>47</v>
      </c>
      <c r="AU58" s="4" t="s">
        <v>20</v>
      </c>
      <c r="AY58" s="4" t="s">
        <v>46</v>
      </c>
      <c r="BE58" s="23">
        <f t="shared" si="14"/>
        <v>0</v>
      </c>
      <c r="BF58" s="23">
        <f t="shared" si="15"/>
        <v>0</v>
      </c>
      <c r="BG58" s="23">
        <f t="shared" si="16"/>
        <v>0</v>
      </c>
      <c r="BH58" s="23">
        <f t="shared" si="17"/>
        <v>0</v>
      </c>
      <c r="BI58" s="23">
        <f t="shared" si="18"/>
        <v>0</v>
      </c>
      <c r="BJ58" s="4" t="s">
        <v>19</v>
      </c>
      <c r="BK58" s="23">
        <f t="shared" si="19"/>
        <v>0</v>
      </c>
      <c r="BL58" s="4" t="s">
        <v>51</v>
      </c>
      <c r="BM58" s="4" t="s">
        <v>205</v>
      </c>
    </row>
    <row r="59" spans="2:65" s="1" customFormat="1" ht="31.5" customHeight="1" x14ac:dyDescent="0.3">
      <c r="B59" s="24"/>
      <c r="C59" s="44" t="s">
        <v>206</v>
      </c>
      <c r="D59" s="44" t="s">
        <v>47</v>
      </c>
      <c r="E59" s="45" t="s">
        <v>207</v>
      </c>
      <c r="F59" s="70" t="s">
        <v>208</v>
      </c>
      <c r="G59" s="70"/>
      <c r="H59" s="70"/>
      <c r="I59" s="70"/>
      <c r="J59" s="46" t="s">
        <v>92</v>
      </c>
      <c r="K59" s="47">
        <v>6</v>
      </c>
      <c r="L59" s="71">
        <v>0</v>
      </c>
      <c r="M59" s="71"/>
      <c r="N59" s="72">
        <f t="shared" si="10"/>
        <v>0</v>
      </c>
      <c r="O59" s="72"/>
      <c r="P59" s="72"/>
      <c r="Q59" s="72"/>
      <c r="R59" s="25"/>
      <c r="T59" s="48" t="s">
        <v>0</v>
      </c>
      <c r="U59" s="8" t="s">
        <v>15</v>
      </c>
      <c r="V59" s="6"/>
      <c r="W59" s="49">
        <f t="shared" si="11"/>
        <v>0</v>
      </c>
      <c r="X59" s="49">
        <v>0</v>
      </c>
      <c r="Y59" s="49">
        <f t="shared" si="12"/>
        <v>0</v>
      </c>
      <c r="Z59" s="49">
        <v>6.8999999999999997E-4</v>
      </c>
      <c r="AA59" s="50">
        <f t="shared" si="13"/>
        <v>4.1399999999999996E-3</v>
      </c>
      <c r="AR59" s="4" t="s">
        <v>51</v>
      </c>
      <c r="AT59" s="4" t="s">
        <v>47</v>
      </c>
      <c r="AU59" s="4" t="s">
        <v>20</v>
      </c>
      <c r="AY59" s="4" t="s">
        <v>46</v>
      </c>
      <c r="BE59" s="23">
        <f t="shared" si="14"/>
        <v>0</v>
      </c>
      <c r="BF59" s="23">
        <f t="shared" si="15"/>
        <v>0</v>
      </c>
      <c r="BG59" s="23">
        <f t="shared" si="16"/>
        <v>0</v>
      </c>
      <c r="BH59" s="23">
        <f t="shared" si="17"/>
        <v>0</v>
      </c>
      <c r="BI59" s="23">
        <f t="shared" si="18"/>
        <v>0</v>
      </c>
      <c r="BJ59" s="4" t="s">
        <v>19</v>
      </c>
      <c r="BK59" s="23">
        <f t="shared" si="19"/>
        <v>0</v>
      </c>
      <c r="BL59" s="4" t="s">
        <v>51</v>
      </c>
      <c r="BM59" s="4" t="s">
        <v>209</v>
      </c>
    </row>
    <row r="60" spans="2:65" s="1" customFormat="1" ht="31.5" customHeight="1" x14ac:dyDescent="0.3">
      <c r="B60" s="24"/>
      <c r="C60" s="44" t="s">
        <v>210</v>
      </c>
      <c r="D60" s="44" t="s">
        <v>47</v>
      </c>
      <c r="E60" s="45" t="s">
        <v>211</v>
      </c>
      <c r="F60" s="70" t="s">
        <v>212</v>
      </c>
      <c r="G60" s="70"/>
      <c r="H60" s="70"/>
      <c r="I60" s="70"/>
      <c r="J60" s="46" t="s">
        <v>92</v>
      </c>
      <c r="K60" s="47">
        <v>12</v>
      </c>
      <c r="L60" s="71">
        <v>0</v>
      </c>
      <c r="M60" s="71"/>
      <c r="N60" s="72">
        <f t="shared" si="10"/>
        <v>0</v>
      </c>
      <c r="O60" s="72"/>
      <c r="P60" s="72"/>
      <c r="Q60" s="72"/>
      <c r="R60" s="25"/>
      <c r="T60" s="48" t="s">
        <v>0</v>
      </c>
      <c r="U60" s="8" t="s">
        <v>15</v>
      </c>
      <c r="V60" s="6"/>
      <c r="W60" s="49">
        <f t="shared" si="11"/>
        <v>0</v>
      </c>
      <c r="X60" s="49">
        <v>0</v>
      </c>
      <c r="Y60" s="49">
        <f t="shared" si="12"/>
        <v>0</v>
      </c>
      <c r="Z60" s="49">
        <v>1.32E-3</v>
      </c>
      <c r="AA60" s="50">
        <f t="shared" si="13"/>
        <v>1.584E-2</v>
      </c>
      <c r="AR60" s="4" t="s">
        <v>51</v>
      </c>
      <c r="AT60" s="4" t="s">
        <v>47</v>
      </c>
      <c r="AU60" s="4" t="s">
        <v>20</v>
      </c>
      <c r="AY60" s="4" t="s">
        <v>46</v>
      </c>
      <c r="BE60" s="23">
        <f t="shared" si="14"/>
        <v>0</v>
      </c>
      <c r="BF60" s="23">
        <f t="shared" si="15"/>
        <v>0</v>
      </c>
      <c r="BG60" s="23">
        <f t="shared" si="16"/>
        <v>0</v>
      </c>
      <c r="BH60" s="23">
        <f t="shared" si="17"/>
        <v>0</v>
      </c>
      <c r="BI60" s="23">
        <f t="shared" si="18"/>
        <v>0</v>
      </c>
      <c r="BJ60" s="4" t="s">
        <v>19</v>
      </c>
      <c r="BK60" s="23">
        <f t="shared" si="19"/>
        <v>0</v>
      </c>
      <c r="BL60" s="4" t="s">
        <v>51</v>
      </c>
      <c r="BM60" s="4" t="s">
        <v>213</v>
      </c>
    </row>
    <row r="61" spans="2:65" s="1" customFormat="1" ht="31.5" customHeight="1" x14ac:dyDescent="0.3">
      <c r="B61" s="24"/>
      <c r="C61" s="44" t="s">
        <v>214</v>
      </c>
      <c r="D61" s="44" t="s">
        <v>47</v>
      </c>
      <c r="E61" s="45" t="s">
        <v>215</v>
      </c>
      <c r="F61" s="70" t="s">
        <v>216</v>
      </c>
      <c r="G61" s="70"/>
      <c r="H61" s="70"/>
      <c r="I61" s="70"/>
      <c r="J61" s="46" t="s">
        <v>92</v>
      </c>
      <c r="K61" s="47">
        <v>2</v>
      </c>
      <c r="L61" s="71">
        <v>0</v>
      </c>
      <c r="M61" s="71"/>
      <c r="N61" s="72">
        <f t="shared" si="10"/>
        <v>0</v>
      </c>
      <c r="O61" s="72"/>
      <c r="P61" s="72"/>
      <c r="Q61" s="72"/>
      <c r="R61" s="25"/>
      <c r="T61" s="48" t="s">
        <v>0</v>
      </c>
      <c r="U61" s="8" t="s">
        <v>15</v>
      </c>
      <c r="V61" s="6"/>
      <c r="W61" s="49">
        <f t="shared" si="11"/>
        <v>0</v>
      </c>
      <c r="X61" s="49">
        <v>0</v>
      </c>
      <c r="Y61" s="49">
        <f t="shared" si="12"/>
        <v>0</v>
      </c>
      <c r="Z61" s="49">
        <v>5.1599999999999997E-3</v>
      </c>
      <c r="AA61" s="50">
        <f t="shared" si="13"/>
        <v>1.0319999999999999E-2</v>
      </c>
      <c r="AR61" s="4" t="s">
        <v>51</v>
      </c>
      <c r="AT61" s="4" t="s">
        <v>47</v>
      </c>
      <c r="AU61" s="4" t="s">
        <v>20</v>
      </c>
      <c r="AY61" s="4" t="s">
        <v>46</v>
      </c>
      <c r="BE61" s="23">
        <f t="shared" si="14"/>
        <v>0</v>
      </c>
      <c r="BF61" s="23">
        <f t="shared" si="15"/>
        <v>0</v>
      </c>
      <c r="BG61" s="23">
        <f t="shared" si="16"/>
        <v>0</v>
      </c>
      <c r="BH61" s="23">
        <f t="shared" si="17"/>
        <v>0</v>
      </c>
      <c r="BI61" s="23">
        <f t="shared" si="18"/>
        <v>0</v>
      </c>
      <c r="BJ61" s="4" t="s">
        <v>19</v>
      </c>
      <c r="BK61" s="23">
        <f t="shared" si="19"/>
        <v>0</v>
      </c>
      <c r="BL61" s="4" t="s">
        <v>51</v>
      </c>
      <c r="BM61" s="4" t="s">
        <v>217</v>
      </c>
    </row>
    <row r="62" spans="2:65" s="1" customFormat="1" ht="31.5" customHeight="1" x14ac:dyDescent="0.3">
      <c r="B62" s="24"/>
      <c r="C62" s="44" t="s">
        <v>218</v>
      </c>
      <c r="D62" s="44" t="s">
        <v>47</v>
      </c>
      <c r="E62" s="45" t="s">
        <v>219</v>
      </c>
      <c r="F62" s="70" t="s">
        <v>220</v>
      </c>
      <c r="G62" s="70"/>
      <c r="H62" s="70"/>
      <c r="I62" s="70"/>
      <c r="J62" s="46" t="s">
        <v>92</v>
      </c>
      <c r="K62" s="47">
        <v>4</v>
      </c>
      <c r="L62" s="71">
        <v>0</v>
      </c>
      <c r="M62" s="71"/>
      <c r="N62" s="72">
        <f t="shared" si="10"/>
        <v>0</v>
      </c>
      <c r="O62" s="72"/>
      <c r="P62" s="72"/>
      <c r="Q62" s="72"/>
      <c r="R62" s="25"/>
      <c r="T62" s="48" t="s">
        <v>0</v>
      </c>
      <c r="U62" s="8" t="s">
        <v>15</v>
      </c>
      <c r="V62" s="6"/>
      <c r="W62" s="49">
        <f t="shared" si="11"/>
        <v>0</v>
      </c>
      <c r="X62" s="49">
        <v>2.2000000000000001E-4</v>
      </c>
      <c r="Y62" s="49">
        <f t="shared" si="12"/>
        <v>8.8000000000000003E-4</v>
      </c>
      <c r="Z62" s="49">
        <v>0</v>
      </c>
      <c r="AA62" s="50">
        <f t="shared" si="13"/>
        <v>0</v>
      </c>
      <c r="AR62" s="4" t="s">
        <v>51</v>
      </c>
      <c r="AT62" s="4" t="s">
        <v>47</v>
      </c>
      <c r="AU62" s="4" t="s">
        <v>20</v>
      </c>
      <c r="AY62" s="4" t="s">
        <v>46</v>
      </c>
      <c r="BE62" s="23">
        <f t="shared" si="14"/>
        <v>0</v>
      </c>
      <c r="BF62" s="23">
        <f t="shared" si="15"/>
        <v>0</v>
      </c>
      <c r="BG62" s="23">
        <f t="shared" si="16"/>
        <v>0</v>
      </c>
      <c r="BH62" s="23">
        <f t="shared" si="17"/>
        <v>0</v>
      </c>
      <c r="BI62" s="23">
        <f t="shared" si="18"/>
        <v>0</v>
      </c>
      <c r="BJ62" s="4" t="s">
        <v>19</v>
      </c>
      <c r="BK62" s="23">
        <f t="shared" si="19"/>
        <v>0</v>
      </c>
      <c r="BL62" s="4" t="s">
        <v>51</v>
      </c>
      <c r="BM62" s="4" t="s">
        <v>221</v>
      </c>
    </row>
    <row r="63" spans="2:65" s="1" customFormat="1" ht="22.5" customHeight="1" x14ac:dyDescent="0.3">
      <c r="B63" s="24"/>
      <c r="C63" s="44" t="s">
        <v>222</v>
      </c>
      <c r="D63" s="44" t="s">
        <v>47</v>
      </c>
      <c r="E63" s="45" t="s">
        <v>223</v>
      </c>
      <c r="F63" s="70" t="s">
        <v>224</v>
      </c>
      <c r="G63" s="70"/>
      <c r="H63" s="70"/>
      <c r="I63" s="70"/>
      <c r="J63" s="46" t="s">
        <v>92</v>
      </c>
      <c r="K63" s="47">
        <v>2</v>
      </c>
      <c r="L63" s="71">
        <v>0</v>
      </c>
      <c r="M63" s="71"/>
      <c r="N63" s="72">
        <f t="shared" si="10"/>
        <v>0</v>
      </c>
      <c r="O63" s="72"/>
      <c r="P63" s="72"/>
      <c r="Q63" s="72"/>
      <c r="R63" s="25"/>
      <c r="T63" s="48" t="s">
        <v>0</v>
      </c>
      <c r="U63" s="8" t="s">
        <v>15</v>
      </c>
      <c r="V63" s="6"/>
      <c r="W63" s="49">
        <f t="shared" si="11"/>
        <v>0</v>
      </c>
      <c r="X63" s="49">
        <v>2.0049999999999999E-5</v>
      </c>
      <c r="Y63" s="49">
        <f t="shared" si="12"/>
        <v>4.0099999999999999E-5</v>
      </c>
      <c r="Z63" s="49">
        <v>0</v>
      </c>
      <c r="AA63" s="50">
        <f t="shared" si="13"/>
        <v>0</v>
      </c>
      <c r="AR63" s="4" t="s">
        <v>51</v>
      </c>
      <c r="AT63" s="4" t="s">
        <v>47</v>
      </c>
      <c r="AU63" s="4" t="s">
        <v>20</v>
      </c>
      <c r="AY63" s="4" t="s">
        <v>46</v>
      </c>
      <c r="BE63" s="23">
        <f t="shared" si="14"/>
        <v>0</v>
      </c>
      <c r="BF63" s="23">
        <f t="shared" si="15"/>
        <v>0</v>
      </c>
      <c r="BG63" s="23">
        <f t="shared" si="16"/>
        <v>0</v>
      </c>
      <c r="BH63" s="23">
        <f t="shared" si="17"/>
        <v>0</v>
      </c>
      <c r="BI63" s="23">
        <f t="shared" si="18"/>
        <v>0</v>
      </c>
      <c r="BJ63" s="4" t="s">
        <v>19</v>
      </c>
      <c r="BK63" s="23">
        <f t="shared" si="19"/>
        <v>0</v>
      </c>
      <c r="BL63" s="4" t="s">
        <v>51</v>
      </c>
      <c r="BM63" s="4" t="s">
        <v>225</v>
      </c>
    </row>
    <row r="64" spans="2:65" s="1" customFormat="1" ht="31.5" customHeight="1" x14ac:dyDescent="0.3">
      <c r="B64" s="24"/>
      <c r="C64" s="52" t="s">
        <v>226</v>
      </c>
      <c r="D64" s="52" t="s">
        <v>59</v>
      </c>
      <c r="E64" s="53" t="s">
        <v>227</v>
      </c>
      <c r="F64" s="75" t="s">
        <v>228</v>
      </c>
      <c r="G64" s="75"/>
      <c r="H64" s="75"/>
      <c r="I64" s="75"/>
      <c r="J64" s="54" t="s">
        <v>92</v>
      </c>
      <c r="K64" s="55">
        <v>2</v>
      </c>
      <c r="L64" s="76">
        <v>0</v>
      </c>
      <c r="M64" s="76"/>
      <c r="N64" s="77">
        <f t="shared" si="10"/>
        <v>0</v>
      </c>
      <c r="O64" s="72"/>
      <c r="P64" s="72"/>
      <c r="Q64" s="72"/>
      <c r="R64" s="25"/>
      <c r="T64" s="48" t="s">
        <v>0</v>
      </c>
      <c r="U64" s="8" t="s">
        <v>15</v>
      </c>
      <c r="V64" s="6"/>
      <c r="W64" s="49">
        <f t="shared" si="11"/>
        <v>0</v>
      </c>
      <c r="X64" s="49">
        <v>4.0000000000000002E-4</v>
      </c>
      <c r="Y64" s="49">
        <f t="shared" si="12"/>
        <v>8.0000000000000004E-4</v>
      </c>
      <c r="Z64" s="49">
        <v>0</v>
      </c>
      <c r="AA64" s="50">
        <f t="shared" si="13"/>
        <v>0</v>
      </c>
      <c r="AR64" s="4" t="s">
        <v>62</v>
      </c>
      <c r="AT64" s="4" t="s">
        <v>59</v>
      </c>
      <c r="AU64" s="4" t="s">
        <v>20</v>
      </c>
      <c r="AY64" s="4" t="s">
        <v>46</v>
      </c>
      <c r="BE64" s="23">
        <f t="shared" si="14"/>
        <v>0</v>
      </c>
      <c r="BF64" s="23">
        <f t="shared" si="15"/>
        <v>0</v>
      </c>
      <c r="BG64" s="23">
        <f t="shared" si="16"/>
        <v>0</v>
      </c>
      <c r="BH64" s="23">
        <f t="shared" si="17"/>
        <v>0</v>
      </c>
      <c r="BI64" s="23">
        <f t="shared" si="18"/>
        <v>0</v>
      </c>
      <c r="BJ64" s="4" t="s">
        <v>19</v>
      </c>
      <c r="BK64" s="23">
        <f t="shared" si="19"/>
        <v>0</v>
      </c>
      <c r="BL64" s="4" t="s">
        <v>51</v>
      </c>
      <c r="BM64" s="4" t="s">
        <v>229</v>
      </c>
    </row>
    <row r="65" spans="2:65" s="1" customFormat="1" ht="31.5" customHeight="1" x14ac:dyDescent="0.3">
      <c r="B65" s="24"/>
      <c r="C65" s="52" t="s">
        <v>230</v>
      </c>
      <c r="D65" s="52" t="s">
        <v>59</v>
      </c>
      <c r="E65" s="53" t="s">
        <v>231</v>
      </c>
      <c r="F65" s="75" t="s">
        <v>232</v>
      </c>
      <c r="G65" s="75"/>
      <c r="H65" s="75"/>
      <c r="I65" s="75"/>
      <c r="J65" s="54" t="s">
        <v>92</v>
      </c>
      <c r="K65" s="55">
        <v>2</v>
      </c>
      <c r="L65" s="76">
        <v>0</v>
      </c>
      <c r="M65" s="76"/>
      <c r="N65" s="77">
        <f t="shared" si="10"/>
        <v>0</v>
      </c>
      <c r="O65" s="72"/>
      <c r="P65" s="72"/>
      <c r="Q65" s="72"/>
      <c r="R65" s="25"/>
      <c r="T65" s="48" t="s">
        <v>0</v>
      </c>
      <c r="U65" s="8" t="s">
        <v>15</v>
      </c>
      <c r="V65" s="6"/>
      <c r="W65" s="49">
        <f t="shared" si="11"/>
        <v>0</v>
      </c>
      <c r="X65" s="49">
        <v>1E-4</v>
      </c>
      <c r="Y65" s="49">
        <f t="shared" si="12"/>
        <v>2.0000000000000001E-4</v>
      </c>
      <c r="Z65" s="49">
        <v>0</v>
      </c>
      <c r="AA65" s="50">
        <f t="shared" si="13"/>
        <v>0</v>
      </c>
      <c r="AR65" s="4" t="s">
        <v>62</v>
      </c>
      <c r="AT65" s="4" t="s">
        <v>59</v>
      </c>
      <c r="AU65" s="4" t="s">
        <v>20</v>
      </c>
      <c r="AY65" s="4" t="s">
        <v>46</v>
      </c>
      <c r="BE65" s="23">
        <f t="shared" si="14"/>
        <v>0</v>
      </c>
      <c r="BF65" s="23">
        <f t="shared" si="15"/>
        <v>0</v>
      </c>
      <c r="BG65" s="23">
        <f t="shared" si="16"/>
        <v>0</v>
      </c>
      <c r="BH65" s="23">
        <f t="shared" si="17"/>
        <v>0</v>
      </c>
      <c r="BI65" s="23">
        <f t="shared" si="18"/>
        <v>0</v>
      </c>
      <c r="BJ65" s="4" t="s">
        <v>19</v>
      </c>
      <c r="BK65" s="23">
        <f t="shared" si="19"/>
        <v>0</v>
      </c>
      <c r="BL65" s="4" t="s">
        <v>51</v>
      </c>
      <c r="BM65" s="4" t="s">
        <v>233</v>
      </c>
    </row>
    <row r="66" spans="2:65" s="1" customFormat="1" ht="31.5" customHeight="1" x14ac:dyDescent="0.3">
      <c r="B66" s="24"/>
      <c r="C66" s="52" t="s">
        <v>234</v>
      </c>
      <c r="D66" s="52" t="s">
        <v>59</v>
      </c>
      <c r="E66" s="53" t="s">
        <v>235</v>
      </c>
      <c r="F66" s="75" t="s">
        <v>236</v>
      </c>
      <c r="G66" s="75"/>
      <c r="H66" s="75"/>
      <c r="I66" s="75"/>
      <c r="J66" s="54" t="s">
        <v>92</v>
      </c>
      <c r="K66" s="55">
        <v>2</v>
      </c>
      <c r="L66" s="76">
        <v>0</v>
      </c>
      <c r="M66" s="76"/>
      <c r="N66" s="77">
        <f t="shared" si="10"/>
        <v>0</v>
      </c>
      <c r="O66" s="72"/>
      <c r="P66" s="72"/>
      <c r="Q66" s="72"/>
      <c r="R66" s="25"/>
      <c r="T66" s="48" t="s">
        <v>0</v>
      </c>
      <c r="U66" s="8" t="s">
        <v>15</v>
      </c>
      <c r="V66" s="6"/>
      <c r="W66" s="49">
        <f t="shared" si="11"/>
        <v>0</v>
      </c>
      <c r="X66" s="49">
        <v>1.0000000000000001E-5</v>
      </c>
      <c r="Y66" s="49">
        <f t="shared" si="12"/>
        <v>2.0000000000000002E-5</v>
      </c>
      <c r="Z66" s="49">
        <v>0</v>
      </c>
      <c r="AA66" s="50">
        <f t="shared" si="13"/>
        <v>0</v>
      </c>
      <c r="AR66" s="4" t="s">
        <v>62</v>
      </c>
      <c r="AT66" s="4" t="s">
        <v>59</v>
      </c>
      <c r="AU66" s="4" t="s">
        <v>20</v>
      </c>
      <c r="AY66" s="4" t="s">
        <v>46</v>
      </c>
      <c r="BE66" s="23">
        <f t="shared" si="14"/>
        <v>0</v>
      </c>
      <c r="BF66" s="23">
        <f t="shared" si="15"/>
        <v>0</v>
      </c>
      <c r="BG66" s="23">
        <f t="shared" si="16"/>
        <v>0</v>
      </c>
      <c r="BH66" s="23">
        <f t="shared" si="17"/>
        <v>0</v>
      </c>
      <c r="BI66" s="23">
        <f t="shared" si="18"/>
        <v>0</v>
      </c>
      <c r="BJ66" s="4" t="s">
        <v>19</v>
      </c>
      <c r="BK66" s="23">
        <f t="shared" si="19"/>
        <v>0</v>
      </c>
      <c r="BL66" s="4" t="s">
        <v>51</v>
      </c>
      <c r="BM66" s="4" t="s">
        <v>237</v>
      </c>
    </row>
    <row r="67" spans="2:65" s="1" customFormat="1" ht="31.5" customHeight="1" x14ac:dyDescent="0.3">
      <c r="B67" s="24"/>
      <c r="C67" s="52" t="s">
        <v>238</v>
      </c>
      <c r="D67" s="52" t="s">
        <v>59</v>
      </c>
      <c r="E67" s="53" t="s">
        <v>239</v>
      </c>
      <c r="F67" s="75" t="s">
        <v>240</v>
      </c>
      <c r="G67" s="75"/>
      <c r="H67" s="75"/>
      <c r="I67" s="75"/>
      <c r="J67" s="54" t="s">
        <v>92</v>
      </c>
      <c r="K67" s="55">
        <v>2</v>
      </c>
      <c r="L67" s="76">
        <v>0</v>
      </c>
      <c r="M67" s="76"/>
      <c r="N67" s="77">
        <f t="shared" si="10"/>
        <v>0</v>
      </c>
      <c r="O67" s="72"/>
      <c r="P67" s="72"/>
      <c r="Q67" s="72"/>
      <c r="R67" s="25"/>
      <c r="T67" s="48" t="s">
        <v>0</v>
      </c>
      <c r="U67" s="8" t="s">
        <v>15</v>
      </c>
      <c r="V67" s="6"/>
      <c r="W67" s="49">
        <f t="shared" si="11"/>
        <v>0</v>
      </c>
      <c r="X67" s="49">
        <v>6.4999999999999997E-4</v>
      </c>
      <c r="Y67" s="49">
        <f t="shared" si="12"/>
        <v>1.2999999999999999E-3</v>
      </c>
      <c r="Z67" s="49">
        <v>0</v>
      </c>
      <c r="AA67" s="50">
        <f t="shared" si="13"/>
        <v>0</v>
      </c>
      <c r="AR67" s="4" t="s">
        <v>62</v>
      </c>
      <c r="AT67" s="4" t="s">
        <v>59</v>
      </c>
      <c r="AU67" s="4" t="s">
        <v>20</v>
      </c>
      <c r="AY67" s="4" t="s">
        <v>46</v>
      </c>
      <c r="BE67" s="23">
        <f t="shared" si="14"/>
        <v>0</v>
      </c>
      <c r="BF67" s="23">
        <f t="shared" si="15"/>
        <v>0</v>
      </c>
      <c r="BG67" s="23">
        <f t="shared" si="16"/>
        <v>0</v>
      </c>
      <c r="BH67" s="23">
        <f t="shared" si="17"/>
        <v>0</v>
      </c>
      <c r="BI67" s="23">
        <f t="shared" si="18"/>
        <v>0</v>
      </c>
      <c r="BJ67" s="4" t="s">
        <v>19</v>
      </c>
      <c r="BK67" s="23">
        <f t="shared" si="19"/>
        <v>0</v>
      </c>
      <c r="BL67" s="4" t="s">
        <v>51</v>
      </c>
      <c r="BM67" s="4" t="s">
        <v>241</v>
      </c>
    </row>
    <row r="68" spans="2:65" s="1" customFormat="1" ht="31.5" customHeight="1" x14ac:dyDescent="0.3">
      <c r="B68" s="24"/>
      <c r="C68" s="44" t="s">
        <v>242</v>
      </c>
      <c r="D68" s="44" t="s">
        <v>47</v>
      </c>
      <c r="E68" s="45" t="s">
        <v>243</v>
      </c>
      <c r="F68" s="70" t="s">
        <v>244</v>
      </c>
      <c r="G68" s="70"/>
      <c r="H68" s="70"/>
      <c r="I68" s="70"/>
      <c r="J68" s="46" t="s">
        <v>92</v>
      </c>
      <c r="K68" s="47">
        <v>1</v>
      </c>
      <c r="L68" s="71">
        <v>0</v>
      </c>
      <c r="M68" s="71"/>
      <c r="N68" s="72">
        <f t="shared" si="10"/>
        <v>0</v>
      </c>
      <c r="O68" s="72"/>
      <c r="P68" s="72"/>
      <c r="Q68" s="72"/>
      <c r="R68" s="25"/>
      <c r="T68" s="48" t="s">
        <v>0</v>
      </c>
      <c r="U68" s="8" t="s">
        <v>15</v>
      </c>
      <c r="V68" s="6"/>
      <c r="W68" s="49">
        <f t="shared" si="11"/>
        <v>0</v>
      </c>
      <c r="X68" s="49">
        <v>2.0000000000000002E-5</v>
      </c>
      <c r="Y68" s="49">
        <f t="shared" si="12"/>
        <v>2.0000000000000002E-5</v>
      </c>
      <c r="Z68" s="49">
        <v>0</v>
      </c>
      <c r="AA68" s="50">
        <f t="shared" si="13"/>
        <v>0</v>
      </c>
      <c r="AR68" s="4" t="s">
        <v>51</v>
      </c>
      <c r="AT68" s="4" t="s">
        <v>47</v>
      </c>
      <c r="AU68" s="4" t="s">
        <v>20</v>
      </c>
      <c r="AY68" s="4" t="s">
        <v>46</v>
      </c>
      <c r="BE68" s="23">
        <f t="shared" si="14"/>
        <v>0</v>
      </c>
      <c r="BF68" s="23">
        <f t="shared" si="15"/>
        <v>0</v>
      </c>
      <c r="BG68" s="23">
        <f t="shared" si="16"/>
        <v>0</v>
      </c>
      <c r="BH68" s="23">
        <f t="shared" si="17"/>
        <v>0</v>
      </c>
      <c r="BI68" s="23">
        <f t="shared" si="18"/>
        <v>0</v>
      </c>
      <c r="BJ68" s="4" t="s">
        <v>19</v>
      </c>
      <c r="BK68" s="23">
        <f t="shared" si="19"/>
        <v>0</v>
      </c>
      <c r="BL68" s="4" t="s">
        <v>51</v>
      </c>
      <c r="BM68" s="4" t="s">
        <v>245</v>
      </c>
    </row>
    <row r="69" spans="2:65" s="1" customFormat="1" ht="22.5" customHeight="1" x14ac:dyDescent="0.3">
      <c r="B69" s="24"/>
      <c r="C69" s="52" t="s">
        <v>246</v>
      </c>
      <c r="D69" s="52" t="s">
        <v>59</v>
      </c>
      <c r="E69" s="53" t="s">
        <v>247</v>
      </c>
      <c r="F69" s="75" t="s">
        <v>248</v>
      </c>
      <c r="G69" s="75"/>
      <c r="H69" s="75"/>
      <c r="I69" s="75"/>
      <c r="J69" s="54" t="s">
        <v>92</v>
      </c>
      <c r="K69" s="55">
        <v>1</v>
      </c>
      <c r="L69" s="76">
        <v>0</v>
      </c>
      <c r="M69" s="76"/>
      <c r="N69" s="77">
        <f t="shared" si="10"/>
        <v>0</v>
      </c>
      <c r="O69" s="72"/>
      <c r="P69" s="72"/>
      <c r="Q69" s="72"/>
      <c r="R69" s="25"/>
      <c r="T69" s="48" t="s">
        <v>0</v>
      </c>
      <c r="U69" s="8" t="s">
        <v>15</v>
      </c>
      <c r="V69" s="6"/>
      <c r="W69" s="49">
        <f t="shared" si="11"/>
        <v>0</v>
      </c>
      <c r="X69" s="49">
        <v>6.0000000000000002E-5</v>
      </c>
      <c r="Y69" s="49">
        <f t="shared" si="12"/>
        <v>6.0000000000000002E-5</v>
      </c>
      <c r="Z69" s="49">
        <v>0</v>
      </c>
      <c r="AA69" s="50">
        <f t="shared" si="13"/>
        <v>0</v>
      </c>
      <c r="AR69" s="4" t="s">
        <v>62</v>
      </c>
      <c r="AT69" s="4" t="s">
        <v>59</v>
      </c>
      <c r="AU69" s="4" t="s">
        <v>20</v>
      </c>
      <c r="AY69" s="4" t="s">
        <v>46</v>
      </c>
      <c r="BE69" s="23">
        <f t="shared" si="14"/>
        <v>0</v>
      </c>
      <c r="BF69" s="23">
        <f t="shared" si="15"/>
        <v>0</v>
      </c>
      <c r="BG69" s="23">
        <f t="shared" si="16"/>
        <v>0</v>
      </c>
      <c r="BH69" s="23">
        <f t="shared" si="17"/>
        <v>0</v>
      </c>
      <c r="BI69" s="23">
        <f t="shared" si="18"/>
        <v>0</v>
      </c>
      <c r="BJ69" s="4" t="s">
        <v>19</v>
      </c>
      <c r="BK69" s="23">
        <f t="shared" si="19"/>
        <v>0</v>
      </c>
      <c r="BL69" s="4" t="s">
        <v>51</v>
      </c>
      <c r="BM69" s="4" t="s">
        <v>249</v>
      </c>
    </row>
    <row r="70" spans="2:65" s="1" customFormat="1" ht="22.5" customHeight="1" x14ac:dyDescent="0.3">
      <c r="B70" s="5"/>
      <c r="C70" s="6"/>
      <c r="D70" s="6"/>
      <c r="E70" s="6"/>
      <c r="F70" s="73" t="s">
        <v>250</v>
      </c>
      <c r="G70" s="74"/>
      <c r="H70" s="74"/>
      <c r="I70" s="74"/>
      <c r="J70" s="6"/>
      <c r="K70" s="6"/>
      <c r="L70" s="6"/>
      <c r="M70" s="6"/>
      <c r="N70" s="6"/>
      <c r="O70" s="6"/>
      <c r="P70" s="6"/>
      <c r="Q70" s="6"/>
      <c r="R70" s="7"/>
      <c r="T70" s="51"/>
      <c r="U70" s="6"/>
      <c r="V70" s="6"/>
      <c r="W70" s="6"/>
      <c r="X70" s="6"/>
      <c r="Y70" s="6"/>
      <c r="Z70" s="6"/>
      <c r="AA70" s="17"/>
      <c r="AT70" s="4" t="s">
        <v>54</v>
      </c>
      <c r="AU70" s="4" t="s">
        <v>20</v>
      </c>
    </row>
    <row r="71" spans="2:65" s="1" customFormat="1" ht="31.5" customHeight="1" x14ac:dyDescent="0.3">
      <c r="B71" s="24"/>
      <c r="C71" s="44" t="s">
        <v>251</v>
      </c>
      <c r="D71" s="44" t="s">
        <v>47</v>
      </c>
      <c r="E71" s="45" t="s">
        <v>252</v>
      </c>
      <c r="F71" s="70" t="s">
        <v>253</v>
      </c>
      <c r="G71" s="70"/>
      <c r="H71" s="70"/>
      <c r="I71" s="70"/>
      <c r="J71" s="46" t="s">
        <v>92</v>
      </c>
      <c r="K71" s="47">
        <v>7</v>
      </c>
      <c r="L71" s="71">
        <v>0</v>
      </c>
      <c r="M71" s="71"/>
      <c r="N71" s="72">
        <f>ROUND(L71*K71,2)</f>
        <v>0</v>
      </c>
      <c r="O71" s="72"/>
      <c r="P71" s="72"/>
      <c r="Q71" s="72"/>
      <c r="R71" s="25"/>
      <c r="T71" s="48" t="s">
        <v>0</v>
      </c>
      <c r="U71" s="8" t="s">
        <v>15</v>
      </c>
      <c r="V71" s="6"/>
      <c r="W71" s="49">
        <f>V71*K71</f>
        <v>0</v>
      </c>
      <c r="X71" s="49">
        <v>2.0000000000000002E-5</v>
      </c>
      <c r="Y71" s="49">
        <f>X71*K71</f>
        <v>1.4000000000000001E-4</v>
      </c>
      <c r="Z71" s="49">
        <v>0</v>
      </c>
      <c r="AA71" s="50">
        <f>Z71*K71</f>
        <v>0</v>
      </c>
      <c r="AR71" s="4" t="s">
        <v>51</v>
      </c>
      <c r="AT71" s="4" t="s">
        <v>47</v>
      </c>
      <c r="AU71" s="4" t="s">
        <v>20</v>
      </c>
      <c r="AY71" s="4" t="s">
        <v>46</v>
      </c>
      <c r="BE71" s="23">
        <f>IF(U71="základní",N71,0)</f>
        <v>0</v>
      </c>
      <c r="BF71" s="23">
        <f>IF(U71="snížená",N71,0)</f>
        <v>0</v>
      </c>
      <c r="BG71" s="23">
        <f>IF(U71="zákl. přenesená",N71,0)</f>
        <v>0</v>
      </c>
      <c r="BH71" s="23">
        <f>IF(U71="sníž. přenesená",N71,0)</f>
        <v>0</v>
      </c>
      <c r="BI71" s="23">
        <f>IF(U71="nulová",N71,0)</f>
        <v>0</v>
      </c>
      <c r="BJ71" s="4" t="s">
        <v>19</v>
      </c>
      <c r="BK71" s="23">
        <f>ROUND(L71*K71,2)</f>
        <v>0</v>
      </c>
      <c r="BL71" s="4" t="s">
        <v>51</v>
      </c>
      <c r="BM71" s="4" t="s">
        <v>254</v>
      </c>
    </row>
    <row r="72" spans="2:65" s="1" customFormat="1" ht="22.5" customHeight="1" x14ac:dyDescent="0.3">
      <c r="B72" s="24"/>
      <c r="C72" s="52" t="s">
        <v>255</v>
      </c>
      <c r="D72" s="52" t="s">
        <v>59</v>
      </c>
      <c r="E72" s="53" t="s">
        <v>256</v>
      </c>
      <c r="F72" s="75" t="s">
        <v>257</v>
      </c>
      <c r="G72" s="75"/>
      <c r="H72" s="75"/>
      <c r="I72" s="75"/>
      <c r="J72" s="54" t="s">
        <v>92</v>
      </c>
      <c r="K72" s="55">
        <v>7</v>
      </c>
      <c r="L72" s="76">
        <v>0</v>
      </c>
      <c r="M72" s="76"/>
      <c r="N72" s="77">
        <f>ROUND(L72*K72,2)</f>
        <v>0</v>
      </c>
      <c r="O72" s="72"/>
      <c r="P72" s="72"/>
      <c r="Q72" s="72"/>
      <c r="R72" s="25"/>
      <c r="T72" s="48" t="s">
        <v>0</v>
      </c>
      <c r="U72" s="8" t="s">
        <v>15</v>
      </c>
      <c r="V72" s="6"/>
      <c r="W72" s="49">
        <f>V72*K72</f>
        <v>0</v>
      </c>
      <c r="X72" s="49">
        <v>1E-4</v>
      </c>
      <c r="Y72" s="49">
        <f>X72*K72</f>
        <v>6.9999999999999999E-4</v>
      </c>
      <c r="Z72" s="49">
        <v>0</v>
      </c>
      <c r="AA72" s="50">
        <f>Z72*K72</f>
        <v>0</v>
      </c>
      <c r="AR72" s="4" t="s">
        <v>62</v>
      </c>
      <c r="AT72" s="4" t="s">
        <v>59</v>
      </c>
      <c r="AU72" s="4" t="s">
        <v>20</v>
      </c>
      <c r="AY72" s="4" t="s">
        <v>46</v>
      </c>
      <c r="BE72" s="23">
        <f>IF(U72="základní",N72,0)</f>
        <v>0</v>
      </c>
      <c r="BF72" s="23">
        <f>IF(U72="snížená",N72,0)</f>
        <v>0</v>
      </c>
      <c r="BG72" s="23">
        <f>IF(U72="zákl. přenesená",N72,0)</f>
        <v>0</v>
      </c>
      <c r="BH72" s="23">
        <f>IF(U72="sníž. přenesená",N72,0)</f>
        <v>0</v>
      </c>
      <c r="BI72" s="23">
        <f>IF(U72="nulová",N72,0)</f>
        <v>0</v>
      </c>
      <c r="BJ72" s="4" t="s">
        <v>19</v>
      </c>
      <c r="BK72" s="23">
        <f>ROUND(L72*K72,2)</f>
        <v>0</v>
      </c>
      <c r="BL72" s="4" t="s">
        <v>51</v>
      </c>
      <c r="BM72" s="4" t="s">
        <v>258</v>
      </c>
    </row>
    <row r="73" spans="2:65" s="1" customFormat="1" ht="22.5" customHeight="1" x14ac:dyDescent="0.3">
      <c r="B73" s="5"/>
      <c r="C73" s="6"/>
      <c r="D73" s="6"/>
      <c r="E73" s="6"/>
      <c r="F73" s="73" t="s">
        <v>250</v>
      </c>
      <c r="G73" s="74"/>
      <c r="H73" s="74"/>
      <c r="I73" s="74"/>
      <c r="J73" s="6"/>
      <c r="K73" s="6"/>
      <c r="L73" s="6"/>
      <c r="M73" s="6"/>
      <c r="N73" s="6"/>
      <c r="O73" s="6"/>
      <c r="P73" s="6"/>
      <c r="Q73" s="6"/>
      <c r="R73" s="7"/>
      <c r="T73" s="51"/>
      <c r="U73" s="6"/>
      <c r="V73" s="6"/>
      <c r="W73" s="6"/>
      <c r="X73" s="6"/>
      <c r="Y73" s="6"/>
      <c r="Z73" s="6"/>
      <c r="AA73" s="17"/>
      <c r="AT73" s="4" t="s">
        <v>54</v>
      </c>
      <c r="AU73" s="4" t="s">
        <v>20</v>
      </c>
    </row>
    <row r="74" spans="2:65" s="1" customFormat="1" ht="31.5" customHeight="1" x14ac:dyDescent="0.3">
      <c r="B74" s="24"/>
      <c r="C74" s="44" t="s">
        <v>259</v>
      </c>
      <c r="D74" s="44" t="s">
        <v>47</v>
      </c>
      <c r="E74" s="45" t="s">
        <v>260</v>
      </c>
      <c r="F74" s="70" t="s">
        <v>261</v>
      </c>
      <c r="G74" s="70"/>
      <c r="H74" s="70"/>
      <c r="I74" s="70"/>
      <c r="J74" s="46" t="s">
        <v>92</v>
      </c>
      <c r="K74" s="47">
        <v>4</v>
      </c>
      <c r="L74" s="71">
        <v>0</v>
      </c>
      <c r="M74" s="71"/>
      <c r="N74" s="72">
        <f>ROUND(L74*K74,2)</f>
        <v>0</v>
      </c>
      <c r="O74" s="72"/>
      <c r="P74" s="72"/>
      <c r="Q74" s="72"/>
      <c r="R74" s="25"/>
      <c r="T74" s="48" t="s">
        <v>0</v>
      </c>
      <c r="U74" s="8" t="s">
        <v>15</v>
      </c>
      <c r="V74" s="6"/>
      <c r="W74" s="49">
        <f>V74*K74</f>
        <v>0</v>
      </c>
      <c r="X74" s="49">
        <v>2.0000000000000002E-5</v>
      </c>
      <c r="Y74" s="49">
        <f>X74*K74</f>
        <v>8.0000000000000007E-5</v>
      </c>
      <c r="Z74" s="49">
        <v>0</v>
      </c>
      <c r="AA74" s="50">
        <f>Z74*K74</f>
        <v>0</v>
      </c>
      <c r="AR74" s="4" t="s">
        <v>51</v>
      </c>
      <c r="AT74" s="4" t="s">
        <v>47</v>
      </c>
      <c r="AU74" s="4" t="s">
        <v>20</v>
      </c>
      <c r="AY74" s="4" t="s">
        <v>46</v>
      </c>
      <c r="BE74" s="23">
        <f>IF(U74="základní",N74,0)</f>
        <v>0</v>
      </c>
      <c r="BF74" s="23">
        <f>IF(U74="snížená",N74,0)</f>
        <v>0</v>
      </c>
      <c r="BG74" s="23">
        <f>IF(U74="zákl. přenesená",N74,0)</f>
        <v>0</v>
      </c>
      <c r="BH74" s="23">
        <f>IF(U74="sníž. přenesená",N74,0)</f>
        <v>0</v>
      </c>
      <c r="BI74" s="23">
        <f>IF(U74="nulová",N74,0)</f>
        <v>0</v>
      </c>
      <c r="BJ74" s="4" t="s">
        <v>19</v>
      </c>
      <c r="BK74" s="23">
        <f>ROUND(L74*K74,2)</f>
        <v>0</v>
      </c>
      <c r="BL74" s="4" t="s">
        <v>51</v>
      </c>
      <c r="BM74" s="4" t="s">
        <v>262</v>
      </c>
    </row>
    <row r="75" spans="2:65" s="1" customFormat="1" ht="22.5" customHeight="1" x14ac:dyDescent="0.3">
      <c r="B75" s="24"/>
      <c r="C75" s="52" t="s">
        <v>263</v>
      </c>
      <c r="D75" s="52" t="s">
        <v>59</v>
      </c>
      <c r="E75" s="53" t="s">
        <v>264</v>
      </c>
      <c r="F75" s="75" t="s">
        <v>265</v>
      </c>
      <c r="G75" s="75"/>
      <c r="H75" s="75"/>
      <c r="I75" s="75"/>
      <c r="J75" s="54" t="s">
        <v>92</v>
      </c>
      <c r="K75" s="55">
        <v>4</v>
      </c>
      <c r="L75" s="76">
        <v>0</v>
      </c>
      <c r="M75" s="76"/>
      <c r="N75" s="77">
        <f>ROUND(L75*K75,2)</f>
        <v>0</v>
      </c>
      <c r="O75" s="72"/>
      <c r="P75" s="72"/>
      <c r="Q75" s="72"/>
      <c r="R75" s="25"/>
      <c r="T75" s="48" t="s">
        <v>0</v>
      </c>
      <c r="U75" s="8" t="s">
        <v>15</v>
      </c>
      <c r="V75" s="6"/>
      <c r="W75" s="49">
        <f>V75*K75</f>
        <v>0</v>
      </c>
      <c r="X75" s="49">
        <v>1.7000000000000001E-4</v>
      </c>
      <c r="Y75" s="49">
        <f>X75*K75</f>
        <v>6.8000000000000005E-4</v>
      </c>
      <c r="Z75" s="49">
        <v>0</v>
      </c>
      <c r="AA75" s="50">
        <f>Z75*K75</f>
        <v>0</v>
      </c>
      <c r="AR75" s="4" t="s">
        <v>62</v>
      </c>
      <c r="AT75" s="4" t="s">
        <v>59</v>
      </c>
      <c r="AU75" s="4" t="s">
        <v>20</v>
      </c>
      <c r="AY75" s="4" t="s">
        <v>46</v>
      </c>
      <c r="BE75" s="23">
        <f>IF(U75="základní",N75,0)</f>
        <v>0</v>
      </c>
      <c r="BF75" s="23">
        <f>IF(U75="snížená",N75,0)</f>
        <v>0</v>
      </c>
      <c r="BG75" s="23">
        <f>IF(U75="zákl. přenesená",N75,0)</f>
        <v>0</v>
      </c>
      <c r="BH75" s="23">
        <f>IF(U75="sníž. přenesená",N75,0)</f>
        <v>0</v>
      </c>
      <c r="BI75" s="23">
        <f>IF(U75="nulová",N75,0)</f>
        <v>0</v>
      </c>
      <c r="BJ75" s="4" t="s">
        <v>19</v>
      </c>
      <c r="BK75" s="23">
        <f>ROUND(L75*K75,2)</f>
        <v>0</v>
      </c>
      <c r="BL75" s="4" t="s">
        <v>51</v>
      </c>
      <c r="BM75" s="4" t="s">
        <v>266</v>
      </c>
    </row>
    <row r="76" spans="2:65" s="1" customFormat="1" ht="22.5" customHeight="1" x14ac:dyDescent="0.3">
      <c r="B76" s="5"/>
      <c r="C76" s="6"/>
      <c r="D76" s="6"/>
      <c r="E76" s="6"/>
      <c r="F76" s="73" t="s">
        <v>250</v>
      </c>
      <c r="G76" s="74"/>
      <c r="H76" s="74"/>
      <c r="I76" s="74"/>
      <c r="J76" s="6"/>
      <c r="K76" s="6"/>
      <c r="L76" s="6"/>
      <c r="M76" s="6"/>
      <c r="N76" s="6"/>
      <c r="O76" s="6"/>
      <c r="P76" s="6"/>
      <c r="Q76" s="6"/>
      <c r="R76" s="7"/>
      <c r="T76" s="51"/>
      <c r="U76" s="6"/>
      <c r="V76" s="6"/>
      <c r="W76" s="6"/>
      <c r="X76" s="6"/>
      <c r="Y76" s="6"/>
      <c r="Z76" s="6"/>
      <c r="AA76" s="17"/>
      <c r="AT76" s="4" t="s">
        <v>54</v>
      </c>
      <c r="AU76" s="4" t="s">
        <v>20</v>
      </c>
    </row>
    <row r="77" spans="2:65" s="1" customFormat="1" ht="31.5" customHeight="1" x14ac:dyDescent="0.3">
      <c r="B77" s="24"/>
      <c r="C77" s="44" t="s">
        <v>267</v>
      </c>
      <c r="D77" s="44" t="s">
        <v>47</v>
      </c>
      <c r="E77" s="45" t="s">
        <v>268</v>
      </c>
      <c r="F77" s="70" t="s">
        <v>269</v>
      </c>
      <c r="G77" s="70"/>
      <c r="H77" s="70"/>
      <c r="I77" s="70"/>
      <c r="J77" s="46" t="s">
        <v>92</v>
      </c>
      <c r="K77" s="47">
        <v>2</v>
      </c>
      <c r="L77" s="71">
        <v>0</v>
      </c>
      <c r="M77" s="71"/>
      <c r="N77" s="72">
        <f>ROUND(L77*K77,2)</f>
        <v>0</v>
      </c>
      <c r="O77" s="72"/>
      <c r="P77" s="72"/>
      <c r="Q77" s="72"/>
      <c r="R77" s="25"/>
      <c r="T77" s="48" t="s">
        <v>0</v>
      </c>
      <c r="U77" s="8" t="s">
        <v>15</v>
      </c>
      <c r="V77" s="6"/>
      <c r="W77" s="49">
        <f>V77*K77</f>
        <v>0</v>
      </c>
      <c r="X77" s="49">
        <v>2.0000000000000002E-5</v>
      </c>
      <c r="Y77" s="49">
        <f>X77*K77</f>
        <v>4.0000000000000003E-5</v>
      </c>
      <c r="Z77" s="49">
        <v>0</v>
      </c>
      <c r="AA77" s="50">
        <f>Z77*K77</f>
        <v>0</v>
      </c>
      <c r="AR77" s="4" t="s">
        <v>51</v>
      </c>
      <c r="AT77" s="4" t="s">
        <v>47</v>
      </c>
      <c r="AU77" s="4" t="s">
        <v>20</v>
      </c>
      <c r="AY77" s="4" t="s">
        <v>46</v>
      </c>
      <c r="BE77" s="23">
        <f>IF(U77="základní",N77,0)</f>
        <v>0</v>
      </c>
      <c r="BF77" s="23">
        <f>IF(U77="snížená",N77,0)</f>
        <v>0</v>
      </c>
      <c r="BG77" s="23">
        <f>IF(U77="zákl. přenesená",N77,0)</f>
        <v>0</v>
      </c>
      <c r="BH77" s="23">
        <f>IF(U77="sníž. přenesená",N77,0)</f>
        <v>0</v>
      </c>
      <c r="BI77" s="23">
        <f>IF(U77="nulová",N77,0)</f>
        <v>0</v>
      </c>
      <c r="BJ77" s="4" t="s">
        <v>19</v>
      </c>
      <c r="BK77" s="23">
        <f>ROUND(L77*K77,2)</f>
        <v>0</v>
      </c>
      <c r="BL77" s="4" t="s">
        <v>51</v>
      </c>
      <c r="BM77" s="4" t="s">
        <v>270</v>
      </c>
    </row>
    <row r="78" spans="2:65" s="1" customFormat="1" ht="22.5" customHeight="1" x14ac:dyDescent="0.3">
      <c r="B78" s="24"/>
      <c r="C78" s="52" t="s">
        <v>271</v>
      </c>
      <c r="D78" s="52" t="s">
        <v>59</v>
      </c>
      <c r="E78" s="53" t="s">
        <v>272</v>
      </c>
      <c r="F78" s="75" t="s">
        <v>273</v>
      </c>
      <c r="G78" s="75"/>
      <c r="H78" s="75"/>
      <c r="I78" s="75"/>
      <c r="J78" s="54" t="s">
        <v>92</v>
      </c>
      <c r="K78" s="55">
        <v>2</v>
      </c>
      <c r="L78" s="76">
        <v>0</v>
      </c>
      <c r="M78" s="76"/>
      <c r="N78" s="77">
        <f>ROUND(L78*K78,2)</f>
        <v>0</v>
      </c>
      <c r="O78" s="72"/>
      <c r="P78" s="72"/>
      <c r="Q78" s="72"/>
      <c r="R78" s="25"/>
      <c r="T78" s="48" t="s">
        <v>0</v>
      </c>
      <c r="U78" s="8" t="s">
        <v>15</v>
      </c>
      <c r="V78" s="6"/>
      <c r="W78" s="49">
        <f>V78*K78</f>
        <v>0</v>
      </c>
      <c r="X78" s="49">
        <v>5.2999999999999998E-4</v>
      </c>
      <c r="Y78" s="49">
        <f>X78*K78</f>
        <v>1.06E-3</v>
      </c>
      <c r="Z78" s="49">
        <v>0</v>
      </c>
      <c r="AA78" s="50">
        <f>Z78*K78</f>
        <v>0</v>
      </c>
      <c r="AR78" s="4" t="s">
        <v>62</v>
      </c>
      <c r="AT78" s="4" t="s">
        <v>59</v>
      </c>
      <c r="AU78" s="4" t="s">
        <v>20</v>
      </c>
      <c r="AY78" s="4" t="s">
        <v>46</v>
      </c>
      <c r="BE78" s="23">
        <f>IF(U78="základní",N78,0)</f>
        <v>0</v>
      </c>
      <c r="BF78" s="23">
        <f>IF(U78="snížená",N78,0)</f>
        <v>0</v>
      </c>
      <c r="BG78" s="23">
        <f>IF(U78="zákl. přenesená",N78,0)</f>
        <v>0</v>
      </c>
      <c r="BH78" s="23">
        <f>IF(U78="sníž. přenesená",N78,0)</f>
        <v>0</v>
      </c>
      <c r="BI78" s="23">
        <f>IF(U78="nulová",N78,0)</f>
        <v>0</v>
      </c>
      <c r="BJ78" s="4" t="s">
        <v>19</v>
      </c>
      <c r="BK78" s="23">
        <f>ROUND(L78*K78,2)</f>
        <v>0</v>
      </c>
      <c r="BL78" s="4" t="s">
        <v>51</v>
      </c>
      <c r="BM78" s="4" t="s">
        <v>274</v>
      </c>
    </row>
    <row r="79" spans="2:65" s="1" customFormat="1" ht="22.5" customHeight="1" x14ac:dyDescent="0.3">
      <c r="B79" s="5"/>
      <c r="C79" s="6"/>
      <c r="D79" s="6"/>
      <c r="E79" s="6"/>
      <c r="F79" s="73" t="s">
        <v>250</v>
      </c>
      <c r="G79" s="74"/>
      <c r="H79" s="74"/>
      <c r="I79" s="74"/>
      <c r="J79" s="6"/>
      <c r="K79" s="6"/>
      <c r="L79" s="6"/>
      <c r="M79" s="6"/>
      <c r="N79" s="6"/>
      <c r="O79" s="6"/>
      <c r="P79" s="6"/>
      <c r="Q79" s="6"/>
      <c r="R79" s="7"/>
      <c r="T79" s="51"/>
      <c r="U79" s="6"/>
      <c r="V79" s="6"/>
      <c r="W79" s="6"/>
      <c r="X79" s="6"/>
      <c r="Y79" s="6"/>
      <c r="Z79" s="6"/>
      <c r="AA79" s="17"/>
      <c r="AT79" s="4" t="s">
        <v>54</v>
      </c>
      <c r="AU79" s="4" t="s">
        <v>20</v>
      </c>
    </row>
    <row r="80" spans="2:65" s="1" customFormat="1" ht="31.5" customHeight="1" x14ac:dyDescent="0.3">
      <c r="B80" s="24"/>
      <c r="C80" s="44" t="s">
        <v>275</v>
      </c>
      <c r="D80" s="44" t="s">
        <v>47</v>
      </c>
      <c r="E80" s="45" t="s">
        <v>276</v>
      </c>
      <c r="F80" s="70" t="s">
        <v>277</v>
      </c>
      <c r="G80" s="70"/>
      <c r="H80" s="70"/>
      <c r="I80" s="70"/>
      <c r="J80" s="46" t="s">
        <v>92</v>
      </c>
      <c r="K80" s="47">
        <v>3</v>
      </c>
      <c r="L80" s="71">
        <v>0</v>
      </c>
      <c r="M80" s="71"/>
      <c r="N80" s="72">
        <f>ROUND(L80*K80,2)</f>
        <v>0</v>
      </c>
      <c r="O80" s="72"/>
      <c r="P80" s="72"/>
      <c r="Q80" s="72"/>
      <c r="R80" s="25"/>
      <c r="T80" s="48" t="s">
        <v>0</v>
      </c>
      <c r="U80" s="8" t="s">
        <v>15</v>
      </c>
      <c r="V80" s="6"/>
      <c r="W80" s="49">
        <f>V80*K80</f>
        <v>0</v>
      </c>
      <c r="X80" s="49">
        <v>2.0000000000000002E-5</v>
      </c>
      <c r="Y80" s="49">
        <f>X80*K80</f>
        <v>6.0000000000000008E-5</v>
      </c>
      <c r="Z80" s="49">
        <v>0</v>
      </c>
      <c r="AA80" s="50">
        <f>Z80*K80</f>
        <v>0</v>
      </c>
      <c r="AR80" s="4" t="s">
        <v>51</v>
      </c>
      <c r="AT80" s="4" t="s">
        <v>47</v>
      </c>
      <c r="AU80" s="4" t="s">
        <v>20</v>
      </c>
      <c r="AY80" s="4" t="s">
        <v>46</v>
      </c>
      <c r="BE80" s="23">
        <f>IF(U80="základní",N80,0)</f>
        <v>0</v>
      </c>
      <c r="BF80" s="23">
        <f>IF(U80="snížená",N80,0)</f>
        <v>0</v>
      </c>
      <c r="BG80" s="23">
        <f>IF(U80="zákl. přenesená",N80,0)</f>
        <v>0</v>
      </c>
      <c r="BH80" s="23">
        <f>IF(U80="sníž. přenesená",N80,0)</f>
        <v>0</v>
      </c>
      <c r="BI80" s="23">
        <f>IF(U80="nulová",N80,0)</f>
        <v>0</v>
      </c>
      <c r="BJ80" s="4" t="s">
        <v>19</v>
      </c>
      <c r="BK80" s="23">
        <f>ROUND(L80*K80,2)</f>
        <v>0</v>
      </c>
      <c r="BL80" s="4" t="s">
        <v>51</v>
      </c>
      <c r="BM80" s="4" t="s">
        <v>278</v>
      </c>
    </row>
    <row r="81" spans="2:65" s="1" customFormat="1" ht="22.5" customHeight="1" x14ac:dyDescent="0.3">
      <c r="B81" s="24"/>
      <c r="C81" s="52" t="s">
        <v>279</v>
      </c>
      <c r="D81" s="52" t="s">
        <v>59</v>
      </c>
      <c r="E81" s="53" t="s">
        <v>280</v>
      </c>
      <c r="F81" s="75" t="s">
        <v>281</v>
      </c>
      <c r="G81" s="75"/>
      <c r="H81" s="75"/>
      <c r="I81" s="75"/>
      <c r="J81" s="54" t="s">
        <v>92</v>
      </c>
      <c r="K81" s="55">
        <v>3</v>
      </c>
      <c r="L81" s="76">
        <v>0</v>
      </c>
      <c r="M81" s="76"/>
      <c r="N81" s="77">
        <f>ROUND(L81*K81,2)</f>
        <v>0</v>
      </c>
      <c r="O81" s="72"/>
      <c r="P81" s="72"/>
      <c r="Q81" s="72"/>
      <c r="R81" s="25"/>
      <c r="T81" s="48" t="s">
        <v>0</v>
      </c>
      <c r="U81" s="8" t="s">
        <v>15</v>
      </c>
      <c r="V81" s="6"/>
      <c r="W81" s="49">
        <f>V81*K81</f>
        <v>0</v>
      </c>
      <c r="X81" s="49">
        <v>1.8000000000000001E-4</v>
      </c>
      <c r="Y81" s="49">
        <f>X81*K81</f>
        <v>5.4000000000000001E-4</v>
      </c>
      <c r="Z81" s="49">
        <v>0</v>
      </c>
      <c r="AA81" s="50">
        <f>Z81*K81</f>
        <v>0</v>
      </c>
      <c r="AR81" s="4" t="s">
        <v>62</v>
      </c>
      <c r="AT81" s="4" t="s">
        <v>59</v>
      </c>
      <c r="AU81" s="4" t="s">
        <v>20</v>
      </c>
      <c r="AY81" s="4" t="s">
        <v>46</v>
      </c>
      <c r="BE81" s="23">
        <f>IF(U81="základní",N81,0)</f>
        <v>0</v>
      </c>
      <c r="BF81" s="23">
        <f>IF(U81="snížená",N81,0)</f>
        <v>0</v>
      </c>
      <c r="BG81" s="23">
        <f>IF(U81="zákl. přenesená",N81,0)</f>
        <v>0</v>
      </c>
      <c r="BH81" s="23">
        <f>IF(U81="sníž. přenesená",N81,0)</f>
        <v>0</v>
      </c>
      <c r="BI81" s="23">
        <f>IF(U81="nulová",N81,0)</f>
        <v>0</v>
      </c>
      <c r="BJ81" s="4" t="s">
        <v>19</v>
      </c>
      <c r="BK81" s="23">
        <f>ROUND(L81*K81,2)</f>
        <v>0</v>
      </c>
      <c r="BL81" s="4" t="s">
        <v>51</v>
      </c>
      <c r="BM81" s="4" t="s">
        <v>282</v>
      </c>
    </row>
    <row r="82" spans="2:65" s="1" customFormat="1" ht="22.5" customHeight="1" x14ac:dyDescent="0.3">
      <c r="B82" s="5"/>
      <c r="C82" s="6"/>
      <c r="D82" s="6"/>
      <c r="E82" s="6"/>
      <c r="F82" s="73" t="s">
        <v>250</v>
      </c>
      <c r="G82" s="74"/>
      <c r="H82" s="74"/>
      <c r="I82" s="74"/>
      <c r="J82" s="6"/>
      <c r="K82" s="6"/>
      <c r="L82" s="6"/>
      <c r="M82" s="6"/>
      <c r="N82" s="6"/>
      <c r="O82" s="6"/>
      <c r="P82" s="6"/>
      <c r="Q82" s="6"/>
      <c r="R82" s="7"/>
      <c r="T82" s="51"/>
      <c r="U82" s="6"/>
      <c r="V82" s="6"/>
      <c r="W82" s="6"/>
      <c r="X82" s="6"/>
      <c r="Y82" s="6"/>
      <c r="Z82" s="6"/>
      <c r="AA82" s="17"/>
      <c r="AT82" s="4" t="s">
        <v>54</v>
      </c>
      <c r="AU82" s="4" t="s">
        <v>20</v>
      </c>
    </row>
    <row r="83" spans="2:65" s="1" customFormat="1" ht="31.5" customHeight="1" x14ac:dyDescent="0.3">
      <c r="B83" s="24"/>
      <c r="C83" s="44" t="s">
        <v>283</v>
      </c>
      <c r="D83" s="44" t="s">
        <v>47</v>
      </c>
      <c r="E83" s="45" t="s">
        <v>284</v>
      </c>
      <c r="F83" s="70" t="s">
        <v>285</v>
      </c>
      <c r="G83" s="70"/>
      <c r="H83" s="70"/>
      <c r="I83" s="70"/>
      <c r="J83" s="46" t="s">
        <v>92</v>
      </c>
      <c r="K83" s="47">
        <v>2</v>
      </c>
      <c r="L83" s="71">
        <v>0</v>
      </c>
      <c r="M83" s="71"/>
      <c r="N83" s="72">
        <f t="shared" ref="N83:N92" si="20">ROUND(L83*K83,2)</f>
        <v>0</v>
      </c>
      <c r="O83" s="72"/>
      <c r="P83" s="72"/>
      <c r="Q83" s="72"/>
      <c r="R83" s="25"/>
      <c r="T83" s="48" t="s">
        <v>0</v>
      </c>
      <c r="U83" s="8" t="s">
        <v>15</v>
      </c>
      <c r="V83" s="6"/>
      <c r="W83" s="49">
        <f t="shared" ref="W83:W92" si="21">V83*K83</f>
        <v>0</v>
      </c>
      <c r="X83" s="49">
        <v>3.6000000000000002E-4</v>
      </c>
      <c r="Y83" s="49">
        <f t="shared" ref="Y83:Y92" si="22">X83*K83</f>
        <v>7.2000000000000005E-4</v>
      </c>
      <c r="Z83" s="49">
        <v>0</v>
      </c>
      <c r="AA83" s="50">
        <f t="shared" ref="AA83:AA92" si="23">Z83*K83</f>
        <v>0</v>
      </c>
      <c r="AR83" s="4" t="s">
        <v>51</v>
      </c>
      <c r="AT83" s="4" t="s">
        <v>47</v>
      </c>
      <c r="AU83" s="4" t="s">
        <v>20</v>
      </c>
      <c r="AY83" s="4" t="s">
        <v>46</v>
      </c>
      <c r="BE83" s="23">
        <f t="shared" ref="BE83:BE92" si="24">IF(U83="základní",N83,0)</f>
        <v>0</v>
      </c>
      <c r="BF83" s="23">
        <f t="shared" ref="BF83:BF92" si="25">IF(U83="snížená",N83,0)</f>
        <v>0</v>
      </c>
      <c r="BG83" s="23">
        <f t="shared" ref="BG83:BG92" si="26">IF(U83="zákl. přenesená",N83,0)</f>
        <v>0</v>
      </c>
      <c r="BH83" s="23">
        <f t="shared" ref="BH83:BH92" si="27">IF(U83="sníž. přenesená",N83,0)</f>
        <v>0</v>
      </c>
      <c r="BI83" s="23">
        <f t="shared" ref="BI83:BI92" si="28">IF(U83="nulová",N83,0)</f>
        <v>0</v>
      </c>
      <c r="BJ83" s="4" t="s">
        <v>19</v>
      </c>
      <c r="BK83" s="23">
        <f t="shared" ref="BK83:BK92" si="29">ROUND(L83*K83,2)</f>
        <v>0</v>
      </c>
      <c r="BL83" s="4" t="s">
        <v>51</v>
      </c>
      <c r="BM83" s="4" t="s">
        <v>286</v>
      </c>
    </row>
    <row r="84" spans="2:65" s="1" customFormat="1" ht="31.5" customHeight="1" x14ac:dyDescent="0.3">
      <c r="B84" s="24"/>
      <c r="C84" s="44" t="s">
        <v>287</v>
      </c>
      <c r="D84" s="44" t="s">
        <v>47</v>
      </c>
      <c r="E84" s="45" t="s">
        <v>288</v>
      </c>
      <c r="F84" s="70" t="s">
        <v>289</v>
      </c>
      <c r="G84" s="70"/>
      <c r="H84" s="70"/>
      <c r="I84" s="70"/>
      <c r="J84" s="46" t="s">
        <v>92</v>
      </c>
      <c r="K84" s="47">
        <v>1</v>
      </c>
      <c r="L84" s="71">
        <v>0</v>
      </c>
      <c r="M84" s="71"/>
      <c r="N84" s="72">
        <f t="shared" si="20"/>
        <v>0</v>
      </c>
      <c r="O84" s="72"/>
      <c r="P84" s="72"/>
      <c r="Q84" s="72"/>
      <c r="R84" s="25"/>
      <c r="T84" s="48" t="s">
        <v>0</v>
      </c>
      <c r="U84" s="8" t="s">
        <v>15</v>
      </c>
      <c r="V84" s="6"/>
      <c r="W84" s="49">
        <f t="shared" si="21"/>
        <v>0</v>
      </c>
      <c r="X84" s="49">
        <v>3.0000000000000001E-5</v>
      </c>
      <c r="Y84" s="49">
        <f t="shared" si="22"/>
        <v>3.0000000000000001E-5</v>
      </c>
      <c r="Z84" s="49">
        <v>0</v>
      </c>
      <c r="AA84" s="50">
        <f t="shared" si="23"/>
        <v>0</v>
      </c>
      <c r="AR84" s="4" t="s">
        <v>51</v>
      </c>
      <c r="AT84" s="4" t="s">
        <v>47</v>
      </c>
      <c r="AU84" s="4" t="s">
        <v>20</v>
      </c>
      <c r="AY84" s="4" t="s">
        <v>46</v>
      </c>
      <c r="BE84" s="23">
        <f t="shared" si="24"/>
        <v>0</v>
      </c>
      <c r="BF84" s="23">
        <f t="shared" si="25"/>
        <v>0</v>
      </c>
      <c r="BG84" s="23">
        <f t="shared" si="26"/>
        <v>0</v>
      </c>
      <c r="BH84" s="23">
        <f t="shared" si="27"/>
        <v>0</v>
      </c>
      <c r="BI84" s="23">
        <f t="shared" si="28"/>
        <v>0</v>
      </c>
      <c r="BJ84" s="4" t="s">
        <v>19</v>
      </c>
      <c r="BK84" s="23">
        <f t="shared" si="29"/>
        <v>0</v>
      </c>
      <c r="BL84" s="4" t="s">
        <v>51</v>
      </c>
      <c r="BM84" s="4" t="s">
        <v>290</v>
      </c>
    </row>
    <row r="85" spans="2:65" s="1" customFormat="1" ht="31.5" customHeight="1" x14ac:dyDescent="0.3">
      <c r="B85" s="24"/>
      <c r="C85" s="44" t="s">
        <v>291</v>
      </c>
      <c r="D85" s="44" t="s">
        <v>47</v>
      </c>
      <c r="E85" s="45" t="s">
        <v>292</v>
      </c>
      <c r="F85" s="70" t="s">
        <v>293</v>
      </c>
      <c r="G85" s="70"/>
      <c r="H85" s="70"/>
      <c r="I85" s="70"/>
      <c r="J85" s="46" t="s">
        <v>92</v>
      </c>
      <c r="K85" s="47">
        <v>1</v>
      </c>
      <c r="L85" s="71">
        <v>0</v>
      </c>
      <c r="M85" s="71"/>
      <c r="N85" s="72">
        <f t="shared" si="20"/>
        <v>0</v>
      </c>
      <c r="O85" s="72"/>
      <c r="P85" s="72"/>
      <c r="Q85" s="72"/>
      <c r="R85" s="25"/>
      <c r="T85" s="48" t="s">
        <v>0</v>
      </c>
      <c r="U85" s="8" t="s">
        <v>15</v>
      </c>
      <c r="V85" s="6"/>
      <c r="W85" s="49">
        <f t="shared" si="21"/>
        <v>0</v>
      </c>
      <c r="X85" s="49">
        <v>2.1000000000000001E-4</v>
      </c>
      <c r="Y85" s="49">
        <f t="shared" si="22"/>
        <v>2.1000000000000001E-4</v>
      </c>
      <c r="Z85" s="49">
        <v>0</v>
      </c>
      <c r="AA85" s="50">
        <f t="shared" si="23"/>
        <v>0</v>
      </c>
      <c r="AR85" s="4" t="s">
        <v>51</v>
      </c>
      <c r="AT85" s="4" t="s">
        <v>47</v>
      </c>
      <c r="AU85" s="4" t="s">
        <v>20</v>
      </c>
      <c r="AY85" s="4" t="s">
        <v>46</v>
      </c>
      <c r="BE85" s="23">
        <f t="shared" si="24"/>
        <v>0</v>
      </c>
      <c r="BF85" s="23">
        <f t="shared" si="25"/>
        <v>0</v>
      </c>
      <c r="BG85" s="23">
        <f t="shared" si="26"/>
        <v>0</v>
      </c>
      <c r="BH85" s="23">
        <f t="shared" si="27"/>
        <v>0</v>
      </c>
      <c r="BI85" s="23">
        <f t="shared" si="28"/>
        <v>0</v>
      </c>
      <c r="BJ85" s="4" t="s">
        <v>19</v>
      </c>
      <c r="BK85" s="23">
        <f t="shared" si="29"/>
        <v>0</v>
      </c>
      <c r="BL85" s="4" t="s">
        <v>51</v>
      </c>
      <c r="BM85" s="4" t="s">
        <v>294</v>
      </c>
    </row>
    <row r="86" spans="2:65" s="1" customFormat="1" ht="31.5" customHeight="1" x14ac:dyDescent="0.3">
      <c r="B86" s="24"/>
      <c r="C86" s="44" t="s">
        <v>295</v>
      </c>
      <c r="D86" s="44" t="s">
        <v>47</v>
      </c>
      <c r="E86" s="45" t="s">
        <v>296</v>
      </c>
      <c r="F86" s="70" t="s">
        <v>297</v>
      </c>
      <c r="G86" s="70"/>
      <c r="H86" s="70"/>
      <c r="I86" s="70"/>
      <c r="J86" s="46" t="s">
        <v>92</v>
      </c>
      <c r="K86" s="47">
        <v>7</v>
      </c>
      <c r="L86" s="71">
        <v>0</v>
      </c>
      <c r="M86" s="71"/>
      <c r="N86" s="72">
        <f t="shared" si="20"/>
        <v>0</v>
      </c>
      <c r="O86" s="72"/>
      <c r="P86" s="72"/>
      <c r="Q86" s="72"/>
      <c r="R86" s="25"/>
      <c r="T86" s="48" t="s">
        <v>0</v>
      </c>
      <c r="U86" s="8" t="s">
        <v>15</v>
      </c>
      <c r="V86" s="6"/>
      <c r="W86" s="49">
        <f t="shared" si="21"/>
        <v>0</v>
      </c>
      <c r="X86" s="49">
        <v>3.4000000000000002E-4</v>
      </c>
      <c r="Y86" s="49">
        <f t="shared" si="22"/>
        <v>2.3800000000000002E-3</v>
      </c>
      <c r="Z86" s="49">
        <v>0</v>
      </c>
      <c r="AA86" s="50">
        <f t="shared" si="23"/>
        <v>0</v>
      </c>
      <c r="AR86" s="4" t="s">
        <v>51</v>
      </c>
      <c r="AT86" s="4" t="s">
        <v>47</v>
      </c>
      <c r="AU86" s="4" t="s">
        <v>20</v>
      </c>
      <c r="AY86" s="4" t="s">
        <v>46</v>
      </c>
      <c r="BE86" s="23">
        <f t="shared" si="24"/>
        <v>0</v>
      </c>
      <c r="BF86" s="23">
        <f t="shared" si="25"/>
        <v>0</v>
      </c>
      <c r="BG86" s="23">
        <f t="shared" si="26"/>
        <v>0</v>
      </c>
      <c r="BH86" s="23">
        <f t="shared" si="27"/>
        <v>0</v>
      </c>
      <c r="BI86" s="23">
        <f t="shared" si="28"/>
        <v>0</v>
      </c>
      <c r="BJ86" s="4" t="s">
        <v>19</v>
      </c>
      <c r="BK86" s="23">
        <f t="shared" si="29"/>
        <v>0</v>
      </c>
      <c r="BL86" s="4" t="s">
        <v>51</v>
      </c>
      <c r="BM86" s="4" t="s">
        <v>298</v>
      </c>
    </row>
    <row r="87" spans="2:65" s="1" customFormat="1" ht="31.5" customHeight="1" x14ac:dyDescent="0.3">
      <c r="B87" s="24"/>
      <c r="C87" s="44" t="s">
        <v>299</v>
      </c>
      <c r="D87" s="44" t="s">
        <v>47</v>
      </c>
      <c r="E87" s="45" t="s">
        <v>300</v>
      </c>
      <c r="F87" s="70" t="s">
        <v>301</v>
      </c>
      <c r="G87" s="70"/>
      <c r="H87" s="70"/>
      <c r="I87" s="70"/>
      <c r="J87" s="46" t="s">
        <v>92</v>
      </c>
      <c r="K87" s="47">
        <v>4</v>
      </c>
      <c r="L87" s="71">
        <v>0</v>
      </c>
      <c r="M87" s="71"/>
      <c r="N87" s="72">
        <f t="shared" si="20"/>
        <v>0</v>
      </c>
      <c r="O87" s="72"/>
      <c r="P87" s="72"/>
      <c r="Q87" s="72"/>
      <c r="R87" s="25"/>
      <c r="T87" s="48" t="s">
        <v>0</v>
      </c>
      <c r="U87" s="8" t="s">
        <v>15</v>
      </c>
      <c r="V87" s="6"/>
      <c r="W87" s="49">
        <f t="shared" si="21"/>
        <v>0</v>
      </c>
      <c r="X87" s="49">
        <v>5.0000000000000001E-4</v>
      </c>
      <c r="Y87" s="49">
        <f t="shared" si="22"/>
        <v>2E-3</v>
      </c>
      <c r="Z87" s="49">
        <v>0</v>
      </c>
      <c r="AA87" s="50">
        <f t="shared" si="23"/>
        <v>0</v>
      </c>
      <c r="AR87" s="4" t="s">
        <v>51</v>
      </c>
      <c r="AT87" s="4" t="s">
        <v>47</v>
      </c>
      <c r="AU87" s="4" t="s">
        <v>20</v>
      </c>
      <c r="AY87" s="4" t="s">
        <v>46</v>
      </c>
      <c r="BE87" s="23">
        <f t="shared" si="24"/>
        <v>0</v>
      </c>
      <c r="BF87" s="23">
        <f t="shared" si="25"/>
        <v>0</v>
      </c>
      <c r="BG87" s="23">
        <f t="shared" si="26"/>
        <v>0</v>
      </c>
      <c r="BH87" s="23">
        <f t="shared" si="27"/>
        <v>0</v>
      </c>
      <c r="BI87" s="23">
        <f t="shared" si="28"/>
        <v>0</v>
      </c>
      <c r="BJ87" s="4" t="s">
        <v>19</v>
      </c>
      <c r="BK87" s="23">
        <f t="shared" si="29"/>
        <v>0</v>
      </c>
      <c r="BL87" s="4" t="s">
        <v>51</v>
      </c>
      <c r="BM87" s="4" t="s">
        <v>302</v>
      </c>
    </row>
    <row r="88" spans="2:65" s="1" customFormat="1" ht="31.5" customHeight="1" x14ac:dyDescent="0.3">
      <c r="B88" s="24"/>
      <c r="C88" s="44" t="s">
        <v>303</v>
      </c>
      <c r="D88" s="44" t="s">
        <v>47</v>
      </c>
      <c r="E88" s="45" t="s">
        <v>304</v>
      </c>
      <c r="F88" s="70" t="s">
        <v>305</v>
      </c>
      <c r="G88" s="70"/>
      <c r="H88" s="70"/>
      <c r="I88" s="70"/>
      <c r="J88" s="46" t="s">
        <v>92</v>
      </c>
      <c r="K88" s="47">
        <v>8</v>
      </c>
      <c r="L88" s="71">
        <v>0</v>
      </c>
      <c r="M88" s="71"/>
      <c r="N88" s="72">
        <f t="shared" si="20"/>
        <v>0</v>
      </c>
      <c r="O88" s="72"/>
      <c r="P88" s="72"/>
      <c r="Q88" s="72"/>
      <c r="R88" s="25"/>
      <c r="T88" s="48" t="s">
        <v>0</v>
      </c>
      <c r="U88" s="8" t="s">
        <v>15</v>
      </c>
      <c r="V88" s="6"/>
      <c r="W88" s="49">
        <f t="shared" si="21"/>
        <v>0</v>
      </c>
      <c r="X88" s="49">
        <v>6.9999999999999999E-4</v>
      </c>
      <c r="Y88" s="49">
        <f t="shared" si="22"/>
        <v>5.5999999999999999E-3</v>
      </c>
      <c r="Z88" s="49">
        <v>0</v>
      </c>
      <c r="AA88" s="50">
        <f t="shared" si="23"/>
        <v>0</v>
      </c>
      <c r="AR88" s="4" t="s">
        <v>51</v>
      </c>
      <c r="AT88" s="4" t="s">
        <v>47</v>
      </c>
      <c r="AU88" s="4" t="s">
        <v>20</v>
      </c>
      <c r="AY88" s="4" t="s">
        <v>46</v>
      </c>
      <c r="BE88" s="23">
        <f t="shared" si="24"/>
        <v>0</v>
      </c>
      <c r="BF88" s="23">
        <f t="shared" si="25"/>
        <v>0</v>
      </c>
      <c r="BG88" s="23">
        <f t="shared" si="26"/>
        <v>0</v>
      </c>
      <c r="BH88" s="23">
        <f t="shared" si="27"/>
        <v>0</v>
      </c>
      <c r="BI88" s="23">
        <f t="shared" si="28"/>
        <v>0</v>
      </c>
      <c r="BJ88" s="4" t="s">
        <v>19</v>
      </c>
      <c r="BK88" s="23">
        <f t="shared" si="29"/>
        <v>0</v>
      </c>
      <c r="BL88" s="4" t="s">
        <v>51</v>
      </c>
      <c r="BM88" s="4" t="s">
        <v>306</v>
      </c>
    </row>
    <row r="89" spans="2:65" s="1" customFormat="1" ht="31.5" customHeight="1" x14ac:dyDescent="0.3">
      <c r="B89" s="24"/>
      <c r="C89" s="44" t="s">
        <v>307</v>
      </c>
      <c r="D89" s="44" t="s">
        <v>47</v>
      </c>
      <c r="E89" s="45" t="s">
        <v>308</v>
      </c>
      <c r="F89" s="70" t="s">
        <v>309</v>
      </c>
      <c r="G89" s="70"/>
      <c r="H89" s="70"/>
      <c r="I89" s="70"/>
      <c r="J89" s="46" t="s">
        <v>92</v>
      </c>
      <c r="K89" s="47">
        <v>1</v>
      </c>
      <c r="L89" s="71">
        <v>0</v>
      </c>
      <c r="M89" s="71"/>
      <c r="N89" s="72">
        <f t="shared" si="20"/>
        <v>0</v>
      </c>
      <c r="O89" s="72"/>
      <c r="P89" s="72"/>
      <c r="Q89" s="72"/>
      <c r="R89" s="25"/>
      <c r="T89" s="48" t="s">
        <v>0</v>
      </c>
      <c r="U89" s="8" t="s">
        <v>15</v>
      </c>
      <c r="V89" s="6"/>
      <c r="W89" s="49">
        <f t="shared" si="21"/>
        <v>0</v>
      </c>
      <c r="X89" s="49">
        <v>1.6800000000000001E-3</v>
      </c>
      <c r="Y89" s="49">
        <f t="shared" si="22"/>
        <v>1.6800000000000001E-3</v>
      </c>
      <c r="Z89" s="49">
        <v>0</v>
      </c>
      <c r="AA89" s="50">
        <f t="shared" si="23"/>
        <v>0</v>
      </c>
      <c r="AR89" s="4" t="s">
        <v>51</v>
      </c>
      <c r="AT89" s="4" t="s">
        <v>47</v>
      </c>
      <c r="AU89" s="4" t="s">
        <v>20</v>
      </c>
      <c r="AY89" s="4" t="s">
        <v>46</v>
      </c>
      <c r="BE89" s="23">
        <f t="shared" si="24"/>
        <v>0</v>
      </c>
      <c r="BF89" s="23">
        <f t="shared" si="25"/>
        <v>0</v>
      </c>
      <c r="BG89" s="23">
        <f t="shared" si="26"/>
        <v>0</v>
      </c>
      <c r="BH89" s="23">
        <f t="shared" si="27"/>
        <v>0</v>
      </c>
      <c r="BI89" s="23">
        <f t="shared" si="28"/>
        <v>0</v>
      </c>
      <c r="BJ89" s="4" t="s">
        <v>19</v>
      </c>
      <c r="BK89" s="23">
        <f t="shared" si="29"/>
        <v>0</v>
      </c>
      <c r="BL89" s="4" t="s">
        <v>51</v>
      </c>
      <c r="BM89" s="4" t="s">
        <v>310</v>
      </c>
    </row>
    <row r="90" spans="2:65" s="1" customFormat="1" ht="31.5" customHeight="1" x14ac:dyDescent="0.3">
      <c r="B90" s="24"/>
      <c r="C90" s="44" t="s">
        <v>311</v>
      </c>
      <c r="D90" s="44" t="s">
        <v>47</v>
      </c>
      <c r="E90" s="45" t="s">
        <v>312</v>
      </c>
      <c r="F90" s="70" t="s">
        <v>313</v>
      </c>
      <c r="G90" s="70"/>
      <c r="H90" s="70"/>
      <c r="I90" s="70"/>
      <c r="J90" s="46" t="s">
        <v>92</v>
      </c>
      <c r="K90" s="47">
        <v>1</v>
      </c>
      <c r="L90" s="71">
        <v>0</v>
      </c>
      <c r="M90" s="71"/>
      <c r="N90" s="72">
        <f t="shared" si="20"/>
        <v>0</v>
      </c>
      <c r="O90" s="72"/>
      <c r="P90" s="72"/>
      <c r="Q90" s="72"/>
      <c r="R90" s="25"/>
      <c r="T90" s="48" t="s">
        <v>0</v>
      </c>
      <c r="U90" s="8" t="s">
        <v>15</v>
      </c>
      <c r="V90" s="6"/>
      <c r="W90" s="49">
        <f t="shared" si="21"/>
        <v>0</v>
      </c>
      <c r="X90" s="49">
        <v>3.1E-4</v>
      </c>
      <c r="Y90" s="49">
        <f t="shared" si="22"/>
        <v>3.1E-4</v>
      </c>
      <c r="Z90" s="49">
        <v>0</v>
      </c>
      <c r="AA90" s="50">
        <f t="shared" si="23"/>
        <v>0</v>
      </c>
      <c r="AR90" s="4" t="s">
        <v>51</v>
      </c>
      <c r="AT90" s="4" t="s">
        <v>47</v>
      </c>
      <c r="AU90" s="4" t="s">
        <v>20</v>
      </c>
      <c r="AY90" s="4" t="s">
        <v>46</v>
      </c>
      <c r="BE90" s="23">
        <f t="shared" si="24"/>
        <v>0</v>
      </c>
      <c r="BF90" s="23">
        <f t="shared" si="25"/>
        <v>0</v>
      </c>
      <c r="BG90" s="23">
        <f t="shared" si="26"/>
        <v>0</v>
      </c>
      <c r="BH90" s="23">
        <f t="shared" si="27"/>
        <v>0</v>
      </c>
      <c r="BI90" s="23">
        <f t="shared" si="28"/>
        <v>0</v>
      </c>
      <c r="BJ90" s="4" t="s">
        <v>19</v>
      </c>
      <c r="BK90" s="23">
        <f t="shared" si="29"/>
        <v>0</v>
      </c>
      <c r="BL90" s="4" t="s">
        <v>51</v>
      </c>
      <c r="BM90" s="4" t="s">
        <v>314</v>
      </c>
    </row>
    <row r="91" spans="2:65" s="1" customFormat="1" ht="31.5" customHeight="1" x14ac:dyDescent="0.3">
      <c r="B91" s="24"/>
      <c r="C91" s="44" t="s">
        <v>315</v>
      </c>
      <c r="D91" s="44" t="s">
        <v>47</v>
      </c>
      <c r="E91" s="45" t="s">
        <v>316</v>
      </c>
      <c r="F91" s="70" t="s">
        <v>317</v>
      </c>
      <c r="G91" s="70"/>
      <c r="H91" s="70"/>
      <c r="I91" s="70"/>
      <c r="J91" s="46" t="s">
        <v>92</v>
      </c>
      <c r="K91" s="47">
        <v>1</v>
      </c>
      <c r="L91" s="71">
        <v>0</v>
      </c>
      <c r="M91" s="71"/>
      <c r="N91" s="72">
        <f t="shared" si="20"/>
        <v>0</v>
      </c>
      <c r="O91" s="72"/>
      <c r="P91" s="72"/>
      <c r="Q91" s="72"/>
      <c r="R91" s="25"/>
      <c r="T91" s="48" t="s">
        <v>0</v>
      </c>
      <c r="U91" s="8" t="s">
        <v>15</v>
      </c>
      <c r="V91" s="6"/>
      <c r="W91" s="49">
        <f t="shared" si="21"/>
        <v>0</v>
      </c>
      <c r="X91" s="49">
        <v>2.0000000000000002E-5</v>
      </c>
      <c r="Y91" s="49">
        <f t="shared" si="22"/>
        <v>2.0000000000000002E-5</v>
      </c>
      <c r="Z91" s="49">
        <v>0</v>
      </c>
      <c r="AA91" s="50">
        <f t="shared" si="23"/>
        <v>0</v>
      </c>
      <c r="AR91" s="4" t="s">
        <v>51</v>
      </c>
      <c r="AT91" s="4" t="s">
        <v>47</v>
      </c>
      <c r="AU91" s="4" t="s">
        <v>20</v>
      </c>
      <c r="AY91" s="4" t="s">
        <v>46</v>
      </c>
      <c r="BE91" s="23">
        <f t="shared" si="24"/>
        <v>0</v>
      </c>
      <c r="BF91" s="23">
        <f t="shared" si="25"/>
        <v>0</v>
      </c>
      <c r="BG91" s="23">
        <f t="shared" si="26"/>
        <v>0</v>
      </c>
      <c r="BH91" s="23">
        <f t="shared" si="27"/>
        <v>0</v>
      </c>
      <c r="BI91" s="23">
        <f t="shared" si="28"/>
        <v>0</v>
      </c>
      <c r="BJ91" s="4" t="s">
        <v>19</v>
      </c>
      <c r="BK91" s="23">
        <f t="shared" si="29"/>
        <v>0</v>
      </c>
      <c r="BL91" s="4" t="s">
        <v>51</v>
      </c>
      <c r="BM91" s="4" t="s">
        <v>318</v>
      </c>
    </row>
    <row r="92" spans="2:65" s="1" customFormat="1" ht="44.25" customHeight="1" x14ac:dyDescent="0.3">
      <c r="B92" s="24"/>
      <c r="C92" s="52" t="s">
        <v>319</v>
      </c>
      <c r="D92" s="52" t="s">
        <v>59</v>
      </c>
      <c r="E92" s="53" t="s">
        <v>320</v>
      </c>
      <c r="F92" s="75" t="s">
        <v>321</v>
      </c>
      <c r="G92" s="75"/>
      <c r="H92" s="75"/>
      <c r="I92" s="75"/>
      <c r="J92" s="54" t="s">
        <v>92</v>
      </c>
      <c r="K92" s="55">
        <v>1</v>
      </c>
      <c r="L92" s="76">
        <v>0</v>
      </c>
      <c r="M92" s="76"/>
      <c r="N92" s="77">
        <f t="shared" si="20"/>
        <v>0</v>
      </c>
      <c r="O92" s="72"/>
      <c r="P92" s="72"/>
      <c r="Q92" s="72"/>
      <c r="R92" s="25"/>
      <c r="T92" s="48" t="s">
        <v>0</v>
      </c>
      <c r="U92" s="8" t="s">
        <v>15</v>
      </c>
      <c r="V92" s="6"/>
      <c r="W92" s="49">
        <f t="shared" si="21"/>
        <v>0</v>
      </c>
      <c r="X92" s="49">
        <v>2.2000000000000001E-3</v>
      </c>
      <c r="Y92" s="49">
        <f t="shared" si="22"/>
        <v>2.2000000000000001E-3</v>
      </c>
      <c r="Z92" s="49">
        <v>0</v>
      </c>
      <c r="AA92" s="50">
        <f t="shared" si="23"/>
        <v>0</v>
      </c>
      <c r="AR92" s="4" t="s">
        <v>62</v>
      </c>
      <c r="AT92" s="4" t="s">
        <v>59</v>
      </c>
      <c r="AU92" s="4" t="s">
        <v>20</v>
      </c>
      <c r="AY92" s="4" t="s">
        <v>46</v>
      </c>
      <c r="BE92" s="23">
        <f t="shared" si="24"/>
        <v>0</v>
      </c>
      <c r="BF92" s="23">
        <f t="shared" si="25"/>
        <v>0</v>
      </c>
      <c r="BG92" s="23">
        <f t="shared" si="26"/>
        <v>0</v>
      </c>
      <c r="BH92" s="23">
        <f t="shared" si="27"/>
        <v>0</v>
      </c>
      <c r="BI92" s="23">
        <f t="shared" si="28"/>
        <v>0</v>
      </c>
      <c r="BJ92" s="4" t="s">
        <v>19</v>
      </c>
      <c r="BK92" s="23">
        <f t="shared" si="29"/>
        <v>0</v>
      </c>
      <c r="BL92" s="4" t="s">
        <v>51</v>
      </c>
      <c r="BM92" s="4" t="s">
        <v>322</v>
      </c>
    </row>
    <row r="93" spans="2:65" s="1" customFormat="1" ht="30" customHeight="1" x14ac:dyDescent="0.3">
      <c r="B93" s="5"/>
      <c r="C93" s="6"/>
      <c r="D93" s="6"/>
      <c r="E93" s="6"/>
      <c r="F93" s="73" t="s">
        <v>323</v>
      </c>
      <c r="G93" s="74"/>
      <c r="H93" s="74"/>
      <c r="I93" s="74"/>
      <c r="J93" s="6"/>
      <c r="K93" s="6"/>
      <c r="L93" s="6"/>
      <c r="M93" s="6"/>
      <c r="N93" s="6"/>
      <c r="O93" s="6"/>
      <c r="P93" s="6"/>
      <c r="Q93" s="6"/>
      <c r="R93" s="7"/>
      <c r="T93" s="51"/>
      <c r="U93" s="6"/>
      <c r="V93" s="6"/>
      <c r="W93" s="6"/>
      <c r="X93" s="6"/>
      <c r="Y93" s="6"/>
      <c r="Z93" s="6"/>
      <c r="AA93" s="17"/>
      <c r="AT93" s="4" t="s">
        <v>54</v>
      </c>
      <c r="AU93" s="4" t="s">
        <v>20</v>
      </c>
    </row>
    <row r="94" spans="2:65" s="1" customFormat="1" ht="22.5" customHeight="1" x14ac:dyDescent="0.3">
      <c r="B94" s="24"/>
      <c r="C94" s="44" t="s">
        <v>324</v>
      </c>
      <c r="D94" s="44" t="s">
        <v>47</v>
      </c>
      <c r="E94" s="45" t="s">
        <v>325</v>
      </c>
      <c r="F94" s="70" t="s">
        <v>326</v>
      </c>
      <c r="G94" s="70"/>
      <c r="H94" s="70"/>
      <c r="I94" s="70"/>
      <c r="J94" s="46" t="s">
        <v>92</v>
      </c>
      <c r="K94" s="47">
        <v>1</v>
      </c>
      <c r="L94" s="71">
        <v>0</v>
      </c>
      <c r="M94" s="71"/>
      <c r="N94" s="72">
        <f t="shared" ref="N94:N100" si="30">ROUND(L94*K94,2)</f>
        <v>0</v>
      </c>
      <c r="O94" s="72"/>
      <c r="P94" s="72"/>
      <c r="Q94" s="72"/>
      <c r="R94" s="25"/>
      <c r="T94" s="48" t="s">
        <v>0</v>
      </c>
      <c r="U94" s="8" t="s">
        <v>15</v>
      </c>
      <c r="V94" s="6"/>
      <c r="W94" s="49">
        <f t="shared" ref="W94:W100" si="31">V94*K94</f>
        <v>0</v>
      </c>
      <c r="X94" s="49">
        <v>0</v>
      </c>
      <c r="Y94" s="49">
        <f t="shared" ref="Y94:Y100" si="32">X94*K94</f>
        <v>0</v>
      </c>
      <c r="Z94" s="49">
        <v>7.2199999999999999E-3</v>
      </c>
      <c r="AA94" s="50">
        <f t="shared" ref="AA94:AA100" si="33">Z94*K94</f>
        <v>7.2199999999999999E-3</v>
      </c>
      <c r="AR94" s="4" t="s">
        <v>51</v>
      </c>
      <c r="AT94" s="4" t="s">
        <v>47</v>
      </c>
      <c r="AU94" s="4" t="s">
        <v>20</v>
      </c>
      <c r="AY94" s="4" t="s">
        <v>46</v>
      </c>
      <c r="BE94" s="23">
        <f t="shared" ref="BE94:BE100" si="34">IF(U94="základní",N94,0)</f>
        <v>0</v>
      </c>
      <c r="BF94" s="23">
        <f t="shared" ref="BF94:BF100" si="35">IF(U94="snížená",N94,0)</f>
        <v>0</v>
      </c>
      <c r="BG94" s="23">
        <f t="shared" ref="BG94:BG100" si="36">IF(U94="zákl. přenesená",N94,0)</f>
        <v>0</v>
      </c>
      <c r="BH94" s="23">
        <f t="shared" ref="BH94:BH100" si="37">IF(U94="sníž. přenesená",N94,0)</f>
        <v>0</v>
      </c>
      <c r="BI94" s="23">
        <f t="shared" ref="BI94:BI100" si="38">IF(U94="nulová",N94,0)</f>
        <v>0</v>
      </c>
      <c r="BJ94" s="4" t="s">
        <v>19</v>
      </c>
      <c r="BK94" s="23">
        <f t="shared" ref="BK94:BK100" si="39">ROUND(L94*K94,2)</f>
        <v>0</v>
      </c>
      <c r="BL94" s="4" t="s">
        <v>51</v>
      </c>
      <c r="BM94" s="4" t="s">
        <v>327</v>
      </c>
    </row>
    <row r="95" spans="2:65" s="1" customFormat="1" ht="31.5" customHeight="1" x14ac:dyDescent="0.3">
      <c r="B95" s="24"/>
      <c r="C95" s="44" t="s">
        <v>328</v>
      </c>
      <c r="D95" s="44" t="s">
        <v>47</v>
      </c>
      <c r="E95" s="45" t="s">
        <v>329</v>
      </c>
      <c r="F95" s="70" t="s">
        <v>330</v>
      </c>
      <c r="G95" s="70"/>
      <c r="H95" s="70"/>
      <c r="I95" s="70"/>
      <c r="J95" s="46" t="s">
        <v>50</v>
      </c>
      <c r="K95" s="47">
        <v>89</v>
      </c>
      <c r="L95" s="71">
        <v>0</v>
      </c>
      <c r="M95" s="71"/>
      <c r="N95" s="72">
        <f t="shared" si="30"/>
        <v>0</v>
      </c>
      <c r="O95" s="72"/>
      <c r="P95" s="72"/>
      <c r="Q95" s="72"/>
      <c r="R95" s="25"/>
      <c r="T95" s="48" t="s">
        <v>0</v>
      </c>
      <c r="U95" s="8" t="s">
        <v>15</v>
      </c>
      <c r="V95" s="6"/>
      <c r="W95" s="49">
        <f t="shared" si="31"/>
        <v>0</v>
      </c>
      <c r="X95" s="49">
        <v>1.9000000000000001E-4</v>
      </c>
      <c r="Y95" s="49">
        <f t="shared" si="32"/>
        <v>1.6910000000000001E-2</v>
      </c>
      <c r="Z95" s="49">
        <v>0</v>
      </c>
      <c r="AA95" s="50">
        <f t="shared" si="33"/>
        <v>0</v>
      </c>
      <c r="AR95" s="4" t="s">
        <v>51</v>
      </c>
      <c r="AT95" s="4" t="s">
        <v>47</v>
      </c>
      <c r="AU95" s="4" t="s">
        <v>20</v>
      </c>
      <c r="AY95" s="4" t="s">
        <v>46</v>
      </c>
      <c r="BE95" s="23">
        <f t="shared" si="34"/>
        <v>0</v>
      </c>
      <c r="BF95" s="23">
        <f t="shared" si="35"/>
        <v>0</v>
      </c>
      <c r="BG95" s="23">
        <f t="shared" si="36"/>
        <v>0</v>
      </c>
      <c r="BH95" s="23">
        <f t="shared" si="37"/>
        <v>0</v>
      </c>
      <c r="BI95" s="23">
        <f t="shared" si="38"/>
        <v>0</v>
      </c>
      <c r="BJ95" s="4" t="s">
        <v>19</v>
      </c>
      <c r="BK95" s="23">
        <f t="shared" si="39"/>
        <v>0</v>
      </c>
      <c r="BL95" s="4" t="s">
        <v>51</v>
      </c>
      <c r="BM95" s="4" t="s">
        <v>331</v>
      </c>
    </row>
    <row r="96" spans="2:65" s="1" customFormat="1" ht="31.5" customHeight="1" x14ac:dyDescent="0.3">
      <c r="B96" s="24"/>
      <c r="C96" s="44" t="s">
        <v>332</v>
      </c>
      <c r="D96" s="44" t="s">
        <v>47</v>
      </c>
      <c r="E96" s="45" t="s">
        <v>333</v>
      </c>
      <c r="F96" s="70" t="s">
        <v>334</v>
      </c>
      <c r="G96" s="70"/>
      <c r="H96" s="70"/>
      <c r="I96" s="70"/>
      <c r="J96" s="46" t="s">
        <v>50</v>
      </c>
      <c r="K96" s="47">
        <v>89</v>
      </c>
      <c r="L96" s="71">
        <v>0</v>
      </c>
      <c r="M96" s="71"/>
      <c r="N96" s="72">
        <f t="shared" si="30"/>
        <v>0</v>
      </c>
      <c r="O96" s="72"/>
      <c r="P96" s="72"/>
      <c r="Q96" s="72"/>
      <c r="R96" s="25"/>
      <c r="T96" s="48" t="s">
        <v>0</v>
      </c>
      <c r="U96" s="8" t="s">
        <v>15</v>
      </c>
      <c r="V96" s="6"/>
      <c r="W96" s="49">
        <f t="shared" si="31"/>
        <v>0</v>
      </c>
      <c r="X96" s="49">
        <v>1.0000000000000001E-5</v>
      </c>
      <c r="Y96" s="49">
        <f t="shared" si="32"/>
        <v>8.9000000000000006E-4</v>
      </c>
      <c r="Z96" s="49">
        <v>0</v>
      </c>
      <c r="AA96" s="50">
        <f t="shared" si="33"/>
        <v>0</v>
      </c>
      <c r="AR96" s="4" t="s">
        <v>51</v>
      </c>
      <c r="AT96" s="4" t="s">
        <v>47</v>
      </c>
      <c r="AU96" s="4" t="s">
        <v>20</v>
      </c>
      <c r="AY96" s="4" t="s">
        <v>46</v>
      </c>
      <c r="BE96" s="23">
        <f t="shared" si="34"/>
        <v>0</v>
      </c>
      <c r="BF96" s="23">
        <f t="shared" si="35"/>
        <v>0</v>
      </c>
      <c r="BG96" s="23">
        <f t="shared" si="36"/>
        <v>0</v>
      </c>
      <c r="BH96" s="23">
        <f t="shared" si="37"/>
        <v>0</v>
      </c>
      <c r="BI96" s="23">
        <f t="shared" si="38"/>
        <v>0</v>
      </c>
      <c r="BJ96" s="4" t="s">
        <v>19</v>
      </c>
      <c r="BK96" s="23">
        <f t="shared" si="39"/>
        <v>0</v>
      </c>
      <c r="BL96" s="4" t="s">
        <v>51</v>
      </c>
      <c r="BM96" s="4" t="s">
        <v>335</v>
      </c>
    </row>
    <row r="97" spans="2:65" s="1" customFormat="1" ht="44.25" customHeight="1" x14ac:dyDescent="0.3">
      <c r="B97" s="24"/>
      <c r="C97" s="44" t="s">
        <v>336</v>
      </c>
      <c r="D97" s="44" t="s">
        <v>47</v>
      </c>
      <c r="E97" s="45" t="s">
        <v>337</v>
      </c>
      <c r="F97" s="70" t="s">
        <v>338</v>
      </c>
      <c r="G97" s="70"/>
      <c r="H97" s="70"/>
      <c r="I97" s="70"/>
      <c r="J97" s="46" t="s">
        <v>79</v>
      </c>
      <c r="K97" s="47">
        <v>0.20499999999999999</v>
      </c>
      <c r="L97" s="71">
        <v>0</v>
      </c>
      <c r="M97" s="71"/>
      <c r="N97" s="72">
        <f t="shared" si="30"/>
        <v>0</v>
      </c>
      <c r="O97" s="72"/>
      <c r="P97" s="72"/>
      <c r="Q97" s="72"/>
      <c r="R97" s="25"/>
      <c r="T97" s="48" t="s">
        <v>0</v>
      </c>
      <c r="U97" s="8" t="s">
        <v>15</v>
      </c>
      <c r="V97" s="6"/>
      <c r="W97" s="49">
        <f t="shared" si="31"/>
        <v>0</v>
      </c>
      <c r="X97" s="49">
        <v>0</v>
      </c>
      <c r="Y97" s="49">
        <f t="shared" si="32"/>
        <v>0</v>
      </c>
      <c r="Z97" s="49">
        <v>0</v>
      </c>
      <c r="AA97" s="50">
        <f t="shared" si="33"/>
        <v>0</v>
      </c>
      <c r="AR97" s="4" t="s">
        <v>51</v>
      </c>
      <c r="AT97" s="4" t="s">
        <v>47</v>
      </c>
      <c r="AU97" s="4" t="s">
        <v>20</v>
      </c>
      <c r="AY97" s="4" t="s">
        <v>46</v>
      </c>
      <c r="BE97" s="23">
        <f t="shared" si="34"/>
        <v>0</v>
      </c>
      <c r="BF97" s="23">
        <f t="shared" si="35"/>
        <v>0</v>
      </c>
      <c r="BG97" s="23">
        <f t="shared" si="36"/>
        <v>0</v>
      </c>
      <c r="BH97" s="23">
        <f t="shared" si="37"/>
        <v>0</v>
      </c>
      <c r="BI97" s="23">
        <f t="shared" si="38"/>
        <v>0</v>
      </c>
      <c r="BJ97" s="4" t="s">
        <v>19</v>
      </c>
      <c r="BK97" s="23">
        <f t="shared" si="39"/>
        <v>0</v>
      </c>
      <c r="BL97" s="4" t="s">
        <v>51</v>
      </c>
      <c r="BM97" s="4" t="s">
        <v>339</v>
      </c>
    </row>
    <row r="98" spans="2:65" s="1" customFormat="1" ht="31.5" customHeight="1" x14ac:dyDescent="0.3">
      <c r="B98" s="24"/>
      <c r="C98" s="44" t="s">
        <v>340</v>
      </c>
      <c r="D98" s="44" t="s">
        <v>47</v>
      </c>
      <c r="E98" s="45" t="s">
        <v>341</v>
      </c>
      <c r="F98" s="70" t="s">
        <v>342</v>
      </c>
      <c r="G98" s="70"/>
      <c r="H98" s="70"/>
      <c r="I98" s="70"/>
      <c r="J98" s="46" t="s">
        <v>79</v>
      </c>
      <c r="K98" s="47">
        <v>0.28499999999999998</v>
      </c>
      <c r="L98" s="71">
        <v>0</v>
      </c>
      <c r="M98" s="71"/>
      <c r="N98" s="72">
        <f t="shared" si="30"/>
        <v>0</v>
      </c>
      <c r="O98" s="72"/>
      <c r="P98" s="72"/>
      <c r="Q98" s="72"/>
      <c r="R98" s="25"/>
      <c r="T98" s="48" t="s">
        <v>0</v>
      </c>
      <c r="U98" s="8" t="s">
        <v>15</v>
      </c>
      <c r="V98" s="6"/>
      <c r="W98" s="49">
        <f t="shared" si="31"/>
        <v>0</v>
      </c>
      <c r="X98" s="49">
        <v>0</v>
      </c>
      <c r="Y98" s="49">
        <f t="shared" si="32"/>
        <v>0</v>
      </c>
      <c r="Z98" s="49">
        <v>0</v>
      </c>
      <c r="AA98" s="50">
        <f t="shared" si="33"/>
        <v>0</v>
      </c>
      <c r="AR98" s="4" t="s">
        <v>51</v>
      </c>
      <c r="AT98" s="4" t="s">
        <v>47</v>
      </c>
      <c r="AU98" s="4" t="s">
        <v>20</v>
      </c>
      <c r="AY98" s="4" t="s">
        <v>46</v>
      </c>
      <c r="BE98" s="23">
        <f t="shared" si="34"/>
        <v>0</v>
      </c>
      <c r="BF98" s="23">
        <f t="shared" si="35"/>
        <v>0</v>
      </c>
      <c r="BG98" s="23">
        <f t="shared" si="36"/>
        <v>0</v>
      </c>
      <c r="BH98" s="23">
        <f t="shared" si="37"/>
        <v>0</v>
      </c>
      <c r="BI98" s="23">
        <f t="shared" si="38"/>
        <v>0</v>
      </c>
      <c r="BJ98" s="4" t="s">
        <v>19</v>
      </c>
      <c r="BK98" s="23">
        <f t="shared" si="39"/>
        <v>0</v>
      </c>
      <c r="BL98" s="4" t="s">
        <v>51</v>
      </c>
      <c r="BM98" s="4" t="s">
        <v>343</v>
      </c>
    </row>
    <row r="99" spans="2:65" s="1" customFormat="1" ht="31.5" customHeight="1" x14ac:dyDescent="0.3">
      <c r="B99" s="24"/>
      <c r="C99" s="44" t="s">
        <v>344</v>
      </c>
      <c r="D99" s="44" t="s">
        <v>47</v>
      </c>
      <c r="E99" s="45" t="s">
        <v>345</v>
      </c>
      <c r="F99" s="70" t="s">
        <v>346</v>
      </c>
      <c r="G99" s="70"/>
      <c r="H99" s="70"/>
      <c r="I99" s="70"/>
      <c r="J99" s="46" t="s">
        <v>79</v>
      </c>
      <c r="K99" s="47">
        <v>0.28499999999999998</v>
      </c>
      <c r="L99" s="71">
        <v>0</v>
      </c>
      <c r="M99" s="71"/>
      <c r="N99" s="72">
        <f t="shared" si="30"/>
        <v>0</v>
      </c>
      <c r="O99" s="72"/>
      <c r="P99" s="72"/>
      <c r="Q99" s="72"/>
      <c r="R99" s="25"/>
      <c r="T99" s="48" t="s">
        <v>0</v>
      </c>
      <c r="U99" s="8" t="s">
        <v>15</v>
      </c>
      <c r="V99" s="6"/>
      <c r="W99" s="49">
        <f t="shared" si="31"/>
        <v>0</v>
      </c>
      <c r="X99" s="49">
        <v>0</v>
      </c>
      <c r="Y99" s="49">
        <f t="shared" si="32"/>
        <v>0</v>
      </c>
      <c r="Z99" s="49">
        <v>0</v>
      </c>
      <c r="AA99" s="50">
        <f t="shared" si="33"/>
        <v>0</v>
      </c>
      <c r="AR99" s="4" t="s">
        <v>51</v>
      </c>
      <c r="AT99" s="4" t="s">
        <v>47</v>
      </c>
      <c r="AU99" s="4" t="s">
        <v>20</v>
      </c>
      <c r="AY99" s="4" t="s">
        <v>46</v>
      </c>
      <c r="BE99" s="23">
        <f t="shared" si="34"/>
        <v>0</v>
      </c>
      <c r="BF99" s="23">
        <f t="shared" si="35"/>
        <v>0</v>
      </c>
      <c r="BG99" s="23">
        <f t="shared" si="36"/>
        <v>0</v>
      </c>
      <c r="BH99" s="23">
        <f t="shared" si="37"/>
        <v>0</v>
      </c>
      <c r="BI99" s="23">
        <f t="shared" si="38"/>
        <v>0</v>
      </c>
      <c r="BJ99" s="4" t="s">
        <v>19</v>
      </c>
      <c r="BK99" s="23">
        <f t="shared" si="39"/>
        <v>0</v>
      </c>
      <c r="BL99" s="4" t="s">
        <v>51</v>
      </c>
      <c r="BM99" s="4" t="s">
        <v>347</v>
      </c>
    </row>
    <row r="100" spans="2:65" s="1" customFormat="1" ht="31.5" customHeight="1" x14ac:dyDescent="0.3">
      <c r="B100" s="24"/>
      <c r="C100" s="44" t="s">
        <v>348</v>
      </c>
      <c r="D100" s="44" t="s">
        <v>47</v>
      </c>
      <c r="E100" s="45" t="s">
        <v>349</v>
      </c>
      <c r="F100" s="70" t="s">
        <v>350</v>
      </c>
      <c r="G100" s="70"/>
      <c r="H100" s="70"/>
      <c r="I100" s="70"/>
      <c r="J100" s="46" t="s">
        <v>79</v>
      </c>
      <c r="K100" s="47">
        <v>0.28499999999999998</v>
      </c>
      <c r="L100" s="71">
        <v>0</v>
      </c>
      <c r="M100" s="71"/>
      <c r="N100" s="72">
        <f t="shared" si="30"/>
        <v>0</v>
      </c>
      <c r="O100" s="72"/>
      <c r="P100" s="72"/>
      <c r="Q100" s="72"/>
      <c r="R100" s="25"/>
      <c r="T100" s="48" t="s">
        <v>0</v>
      </c>
      <c r="U100" s="8" t="s">
        <v>15</v>
      </c>
      <c r="V100" s="6"/>
      <c r="W100" s="49">
        <f t="shared" si="31"/>
        <v>0</v>
      </c>
      <c r="X100" s="49">
        <v>0</v>
      </c>
      <c r="Y100" s="49">
        <f t="shared" si="32"/>
        <v>0</v>
      </c>
      <c r="Z100" s="49">
        <v>0</v>
      </c>
      <c r="AA100" s="50">
        <f t="shared" si="33"/>
        <v>0</v>
      </c>
      <c r="AR100" s="4" t="s">
        <v>51</v>
      </c>
      <c r="AT100" s="4" t="s">
        <v>47</v>
      </c>
      <c r="AU100" s="4" t="s">
        <v>20</v>
      </c>
      <c r="AY100" s="4" t="s">
        <v>46</v>
      </c>
      <c r="BE100" s="23">
        <f t="shared" si="34"/>
        <v>0</v>
      </c>
      <c r="BF100" s="23">
        <f t="shared" si="35"/>
        <v>0</v>
      </c>
      <c r="BG100" s="23">
        <f t="shared" si="36"/>
        <v>0</v>
      </c>
      <c r="BH100" s="23">
        <f t="shared" si="37"/>
        <v>0</v>
      </c>
      <c r="BI100" s="23">
        <f t="shared" si="38"/>
        <v>0</v>
      </c>
      <c r="BJ100" s="4" t="s">
        <v>19</v>
      </c>
      <c r="BK100" s="23">
        <f t="shared" si="39"/>
        <v>0</v>
      </c>
      <c r="BL100" s="4" t="s">
        <v>51</v>
      </c>
      <c r="BM100" s="4" t="s">
        <v>351</v>
      </c>
    </row>
    <row r="101" spans="2:65" s="3" customFormat="1" ht="29.85" customHeight="1" x14ac:dyDescent="0.3">
      <c r="B101" s="33"/>
      <c r="C101" s="34"/>
      <c r="D101" s="43" t="s">
        <v>31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84">
        <f>BK101</f>
        <v>0</v>
      </c>
      <c r="O101" s="85"/>
      <c r="P101" s="85"/>
      <c r="Q101" s="85"/>
      <c r="R101" s="36"/>
      <c r="T101" s="37"/>
      <c r="U101" s="34"/>
      <c r="V101" s="34"/>
      <c r="W101" s="38">
        <f>SUM(W102:W106)</f>
        <v>0</v>
      </c>
      <c r="X101" s="34"/>
      <c r="Y101" s="38">
        <f>SUM(Y102:Y106)</f>
        <v>0.10274</v>
      </c>
      <c r="Z101" s="34"/>
      <c r="AA101" s="39">
        <f>SUM(AA102:AA106)</f>
        <v>0.51195999999999997</v>
      </c>
      <c r="AR101" s="40" t="s">
        <v>20</v>
      </c>
      <c r="AT101" s="41" t="s">
        <v>17</v>
      </c>
      <c r="AU101" s="41" t="s">
        <v>19</v>
      </c>
      <c r="AY101" s="40" t="s">
        <v>46</v>
      </c>
      <c r="BK101" s="42">
        <f>SUM(BK102:BK106)</f>
        <v>0</v>
      </c>
    </row>
    <row r="102" spans="2:65" s="1" customFormat="1" ht="31.5" customHeight="1" x14ac:dyDescent="0.3">
      <c r="B102" s="24"/>
      <c r="C102" s="44" t="s">
        <v>352</v>
      </c>
      <c r="D102" s="44" t="s">
        <v>47</v>
      </c>
      <c r="E102" s="45" t="s">
        <v>353</v>
      </c>
      <c r="F102" s="70" t="s">
        <v>354</v>
      </c>
      <c r="G102" s="70"/>
      <c r="H102" s="70"/>
      <c r="I102" s="70"/>
      <c r="J102" s="46" t="s">
        <v>92</v>
      </c>
      <c r="K102" s="47">
        <v>1</v>
      </c>
      <c r="L102" s="71">
        <v>0</v>
      </c>
      <c r="M102" s="71"/>
      <c r="N102" s="72">
        <f>ROUND(L102*K102,2)</f>
        <v>0</v>
      </c>
      <c r="O102" s="72"/>
      <c r="P102" s="72"/>
      <c r="Q102" s="72"/>
      <c r="R102" s="25"/>
      <c r="T102" s="48" t="s">
        <v>0</v>
      </c>
      <c r="U102" s="8" t="s">
        <v>15</v>
      </c>
      <c r="V102" s="6"/>
      <c r="W102" s="49">
        <f>V102*K102</f>
        <v>0</v>
      </c>
      <c r="X102" s="49">
        <v>0</v>
      </c>
      <c r="Y102" s="49">
        <f>X102*K102</f>
        <v>0</v>
      </c>
      <c r="Z102" s="49">
        <v>0.51195999999999997</v>
      </c>
      <c r="AA102" s="50">
        <f>Z102*K102</f>
        <v>0.51195999999999997</v>
      </c>
      <c r="AR102" s="4" t="s">
        <v>51</v>
      </c>
      <c r="AT102" s="4" t="s">
        <v>47</v>
      </c>
      <c r="AU102" s="4" t="s">
        <v>20</v>
      </c>
      <c r="AY102" s="4" t="s">
        <v>46</v>
      </c>
      <c r="BE102" s="23">
        <f>IF(U102="základní",N102,0)</f>
        <v>0</v>
      </c>
      <c r="BF102" s="23">
        <f>IF(U102="snížená",N102,0)</f>
        <v>0</v>
      </c>
      <c r="BG102" s="23">
        <f>IF(U102="zákl. přenesená",N102,0)</f>
        <v>0</v>
      </c>
      <c r="BH102" s="23">
        <f>IF(U102="sníž. přenesená",N102,0)</f>
        <v>0</v>
      </c>
      <c r="BI102" s="23">
        <f>IF(U102="nulová",N102,0)</f>
        <v>0</v>
      </c>
      <c r="BJ102" s="4" t="s">
        <v>19</v>
      </c>
      <c r="BK102" s="23">
        <f>ROUND(L102*K102,2)</f>
        <v>0</v>
      </c>
      <c r="BL102" s="4" t="s">
        <v>51</v>
      </c>
      <c r="BM102" s="4" t="s">
        <v>355</v>
      </c>
    </row>
    <row r="103" spans="2:65" s="1" customFormat="1" ht="42" customHeight="1" x14ac:dyDescent="0.3">
      <c r="B103" s="5"/>
      <c r="C103" s="6"/>
      <c r="D103" s="6"/>
      <c r="E103" s="6"/>
      <c r="F103" s="73" t="s">
        <v>356</v>
      </c>
      <c r="G103" s="74"/>
      <c r="H103" s="74"/>
      <c r="I103" s="74"/>
      <c r="J103" s="6"/>
      <c r="K103" s="6"/>
      <c r="L103" s="6"/>
      <c r="M103" s="6"/>
      <c r="N103" s="6"/>
      <c r="O103" s="6"/>
      <c r="P103" s="6"/>
      <c r="Q103" s="6"/>
      <c r="R103" s="7"/>
      <c r="T103" s="51"/>
      <c r="U103" s="6"/>
      <c r="V103" s="6"/>
      <c r="W103" s="6"/>
      <c r="X103" s="6"/>
      <c r="Y103" s="6"/>
      <c r="Z103" s="6"/>
      <c r="AA103" s="17"/>
      <c r="AT103" s="4" t="s">
        <v>54</v>
      </c>
      <c r="AU103" s="4" t="s">
        <v>20</v>
      </c>
    </row>
    <row r="104" spans="2:65" s="1" customFormat="1" ht="22.5" customHeight="1" x14ac:dyDescent="0.3">
      <c r="B104" s="24"/>
      <c r="C104" s="44" t="s">
        <v>357</v>
      </c>
      <c r="D104" s="44" t="s">
        <v>47</v>
      </c>
      <c r="E104" s="45" t="s">
        <v>358</v>
      </c>
      <c r="F104" s="70" t="s">
        <v>359</v>
      </c>
      <c r="G104" s="70"/>
      <c r="H104" s="70"/>
      <c r="I104" s="70"/>
      <c r="J104" s="46" t="s">
        <v>92</v>
      </c>
      <c r="K104" s="47">
        <v>1</v>
      </c>
      <c r="L104" s="71">
        <v>0</v>
      </c>
      <c r="M104" s="71"/>
      <c r="N104" s="72">
        <f>ROUND(L104*K104,2)</f>
        <v>0</v>
      </c>
      <c r="O104" s="72"/>
      <c r="P104" s="72"/>
      <c r="Q104" s="72"/>
      <c r="R104" s="25"/>
      <c r="T104" s="48" t="s">
        <v>0</v>
      </c>
      <c r="U104" s="8" t="s">
        <v>15</v>
      </c>
      <c r="V104" s="6"/>
      <c r="W104" s="49">
        <f>V104*K104</f>
        <v>0</v>
      </c>
      <c r="X104" s="49">
        <v>0</v>
      </c>
      <c r="Y104" s="49">
        <f>X104*K104</f>
        <v>0</v>
      </c>
      <c r="Z104" s="49">
        <v>0</v>
      </c>
      <c r="AA104" s="50">
        <f>Z104*K104</f>
        <v>0</v>
      </c>
      <c r="AR104" s="4" t="s">
        <v>51</v>
      </c>
      <c r="AT104" s="4" t="s">
        <v>47</v>
      </c>
      <c r="AU104" s="4" t="s">
        <v>20</v>
      </c>
      <c r="AY104" s="4" t="s">
        <v>46</v>
      </c>
      <c r="BE104" s="23">
        <f>IF(U104="základní",N104,0)</f>
        <v>0</v>
      </c>
      <c r="BF104" s="23">
        <f>IF(U104="snížená",N104,0)</f>
        <v>0</v>
      </c>
      <c r="BG104" s="23">
        <f>IF(U104="zákl. přenesená",N104,0)</f>
        <v>0</v>
      </c>
      <c r="BH104" s="23">
        <f>IF(U104="sníž. přenesená",N104,0)</f>
        <v>0</v>
      </c>
      <c r="BI104" s="23">
        <f>IF(U104="nulová",N104,0)</f>
        <v>0</v>
      </c>
      <c r="BJ104" s="4" t="s">
        <v>19</v>
      </c>
      <c r="BK104" s="23">
        <f>ROUND(L104*K104,2)</f>
        <v>0</v>
      </c>
      <c r="BL104" s="4" t="s">
        <v>51</v>
      </c>
      <c r="BM104" s="4" t="s">
        <v>360</v>
      </c>
    </row>
    <row r="105" spans="2:65" s="1" customFormat="1" ht="57" customHeight="1" x14ac:dyDescent="0.3">
      <c r="B105" s="24"/>
      <c r="C105" s="44" t="s">
        <v>361</v>
      </c>
      <c r="D105" s="44" t="s">
        <v>47</v>
      </c>
      <c r="E105" s="45" t="s">
        <v>362</v>
      </c>
      <c r="F105" s="70" t="s">
        <v>363</v>
      </c>
      <c r="G105" s="70"/>
      <c r="H105" s="70"/>
      <c r="I105" s="70"/>
      <c r="J105" s="46" t="s">
        <v>364</v>
      </c>
      <c r="K105" s="47">
        <v>1</v>
      </c>
      <c r="L105" s="71">
        <v>0</v>
      </c>
      <c r="M105" s="71"/>
      <c r="N105" s="72">
        <f>ROUND(L105*K105,2)</f>
        <v>0</v>
      </c>
      <c r="O105" s="72"/>
      <c r="P105" s="72"/>
      <c r="Q105" s="72"/>
      <c r="R105" s="25"/>
      <c r="T105" s="48" t="s">
        <v>0</v>
      </c>
      <c r="U105" s="8" t="s">
        <v>15</v>
      </c>
      <c r="V105" s="6"/>
      <c r="W105" s="49">
        <f>V105*K105</f>
        <v>0</v>
      </c>
      <c r="X105" s="49">
        <v>0.10274</v>
      </c>
      <c r="Y105" s="49">
        <f>X105*K105</f>
        <v>0.10274</v>
      </c>
      <c r="Z105" s="49">
        <v>0</v>
      </c>
      <c r="AA105" s="50">
        <f>Z105*K105</f>
        <v>0</v>
      </c>
      <c r="AR105" s="4" t="s">
        <v>51</v>
      </c>
      <c r="AT105" s="4" t="s">
        <v>47</v>
      </c>
      <c r="AU105" s="4" t="s">
        <v>20</v>
      </c>
      <c r="AY105" s="4" t="s">
        <v>46</v>
      </c>
      <c r="BE105" s="23">
        <f>IF(U105="základní",N105,0)</f>
        <v>0</v>
      </c>
      <c r="BF105" s="23">
        <f>IF(U105="snížená",N105,0)</f>
        <v>0</v>
      </c>
      <c r="BG105" s="23">
        <f>IF(U105="zákl. přenesená",N105,0)</f>
        <v>0</v>
      </c>
      <c r="BH105" s="23">
        <f>IF(U105="sníž. přenesená",N105,0)</f>
        <v>0</v>
      </c>
      <c r="BI105" s="23">
        <f>IF(U105="nulová",N105,0)</f>
        <v>0</v>
      </c>
      <c r="BJ105" s="4" t="s">
        <v>19</v>
      </c>
      <c r="BK105" s="23">
        <f>ROUND(L105*K105,2)</f>
        <v>0</v>
      </c>
      <c r="BL105" s="4" t="s">
        <v>51</v>
      </c>
      <c r="BM105" s="4" t="s">
        <v>365</v>
      </c>
    </row>
    <row r="106" spans="2:65" s="1" customFormat="1" ht="30" customHeight="1" x14ac:dyDescent="0.3">
      <c r="B106" s="5"/>
      <c r="C106" s="6"/>
      <c r="D106" s="6"/>
      <c r="E106" s="6"/>
      <c r="F106" s="73" t="s">
        <v>366</v>
      </c>
      <c r="G106" s="74"/>
      <c r="H106" s="74"/>
      <c r="I106" s="74"/>
      <c r="J106" s="6"/>
      <c r="K106" s="6"/>
      <c r="L106" s="6"/>
      <c r="M106" s="6"/>
      <c r="N106" s="6"/>
      <c r="O106" s="6"/>
      <c r="P106" s="6"/>
      <c r="Q106" s="6"/>
      <c r="R106" s="7"/>
      <c r="T106" s="51"/>
      <c r="U106" s="6"/>
      <c r="V106" s="6"/>
      <c r="W106" s="6"/>
      <c r="X106" s="6"/>
      <c r="Y106" s="6"/>
      <c r="Z106" s="6"/>
      <c r="AA106" s="17"/>
      <c r="AT106" s="4" t="s">
        <v>54</v>
      </c>
      <c r="AU106" s="4" t="s">
        <v>20</v>
      </c>
    </row>
    <row r="107" spans="2:65" s="3" customFormat="1" ht="37.35" customHeight="1" x14ac:dyDescent="0.35">
      <c r="B107" s="33"/>
      <c r="C107" s="34"/>
      <c r="D107" s="35" t="s">
        <v>32</v>
      </c>
      <c r="E107" s="35"/>
      <c r="F107" s="35"/>
      <c r="G107" s="35"/>
      <c r="H107" s="35"/>
      <c r="I107" s="35"/>
      <c r="J107" s="35"/>
      <c r="K107" s="35"/>
      <c r="L107" s="35"/>
      <c r="M107" s="35"/>
      <c r="N107" s="86">
        <f>BK107</f>
        <v>0</v>
      </c>
      <c r="O107" s="87"/>
      <c r="P107" s="87"/>
      <c r="Q107" s="87"/>
      <c r="R107" s="36"/>
      <c r="T107" s="37"/>
      <c r="U107" s="34"/>
      <c r="V107" s="34"/>
      <c r="W107" s="38">
        <f>SUM(W108:W113)</f>
        <v>0</v>
      </c>
      <c r="X107" s="34"/>
      <c r="Y107" s="38">
        <f>SUM(Y108:Y113)</f>
        <v>0</v>
      </c>
      <c r="Z107" s="34"/>
      <c r="AA107" s="39">
        <f>SUM(AA108:AA113)</f>
        <v>0</v>
      </c>
      <c r="AR107" s="40" t="s">
        <v>64</v>
      </c>
      <c r="AT107" s="41" t="s">
        <v>17</v>
      </c>
      <c r="AU107" s="41" t="s">
        <v>18</v>
      </c>
      <c r="AY107" s="40" t="s">
        <v>46</v>
      </c>
      <c r="BK107" s="42">
        <f>SUM(BK108:BK113)</f>
        <v>0</v>
      </c>
    </row>
    <row r="108" spans="2:65" s="1" customFormat="1" ht="22.5" customHeight="1" x14ac:dyDescent="0.3">
      <c r="B108" s="24"/>
      <c r="C108" s="44" t="s">
        <v>367</v>
      </c>
      <c r="D108" s="44" t="s">
        <v>47</v>
      </c>
      <c r="E108" s="45" t="s">
        <v>368</v>
      </c>
      <c r="F108" s="70" t="s">
        <v>369</v>
      </c>
      <c r="G108" s="70"/>
      <c r="H108" s="70"/>
      <c r="I108" s="70"/>
      <c r="J108" s="46" t="s">
        <v>370</v>
      </c>
      <c r="K108" s="47">
        <v>4</v>
      </c>
      <c r="L108" s="71">
        <v>0</v>
      </c>
      <c r="M108" s="71"/>
      <c r="N108" s="72">
        <f t="shared" ref="N108:N113" si="40">ROUND(L108*K108,2)</f>
        <v>0</v>
      </c>
      <c r="O108" s="72"/>
      <c r="P108" s="72"/>
      <c r="Q108" s="72"/>
      <c r="R108" s="25"/>
      <c r="T108" s="48" t="s">
        <v>0</v>
      </c>
      <c r="U108" s="8" t="s">
        <v>15</v>
      </c>
      <c r="V108" s="6"/>
      <c r="W108" s="49">
        <f t="shared" ref="W108:W113" si="41">V108*K108</f>
        <v>0</v>
      </c>
      <c r="X108" s="49">
        <v>0</v>
      </c>
      <c r="Y108" s="49">
        <f t="shared" ref="Y108:Y113" si="42">X108*K108</f>
        <v>0</v>
      </c>
      <c r="Z108" s="49">
        <v>0</v>
      </c>
      <c r="AA108" s="50">
        <f t="shared" ref="AA108:AA113" si="43">Z108*K108</f>
        <v>0</v>
      </c>
      <c r="AR108" s="4" t="s">
        <v>371</v>
      </c>
      <c r="AT108" s="4" t="s">
        <v>47</v>
      </c>
      <c r="AU108" s="4" t="s">
        <v>19</v>
      </c>
      <c r="AY108" s="4" t="s">
        <v>46</v>
      </c>
      <c r="BE108" s="23">
        <f t="shared" ref="BE108:BE113" si="44">IF(U108="základní",N108,0)</f>
        <v>0</v>
      </c>
      <c r="BF108" s="23">
        <f t="shared" ref="BF108:BF113" si="45">IF(U108="snížená",N108,0)</f>
        <v>0</v>
      </c>
      <c r="BG108" s="23">
        <f t="shared" ref="BG108:BG113" si="46">IF(U108="zákl. přenesená",N108,0)</f>
        <v>0</v>
      </c>
      <c r="BH108" s="23">
        <f t="shared" ref="BH108:BH113" si="47">IF(U108="sníž. přenesená",N108,0)</f>
        <v>0</v>
      </c>
      <c r="BI108" s="23">
        <f t="shared" ref="BI108:BI113" si="48">IF(U108="nulová",N108,0)</f>
        <v>0</v>
      </c>
      <c r="BJ108" s="4" t="s">
        <v>19</v>
      </c>
      <c r="BK108" s="23">
        <f t="shared" ref="BK108:BK113" si="49">ROUND(L108*K108,2)</f>
        <v>0</v>
      </c>
      <c r="BL108" s="4" t="s">
        <v>371</v>
      </c>
      <c r="BM108" s="4" t="s">
        <v>372</v>
      </c>
    </row>
    <row r="109" spans="2:65" s="1" customFormat="1" ht="22.5" customHeight="1" x14ac:dyDescent="0.3">
      <c r="B109" s="24"/>
      <c r="C109" s="44" t="s">
        <v>373</v>
      </c>
      <c r="D109" s="44" t="s">
        <v>47</v>
      </c>
      <c r="E109" s="45" t="s">
        <v>374</v>
      </c>
      <c r="F109" s="70" t="s">
        <v>375</v>
      </c>
      <c r="G109" s="70"/>
      <c r="H109" s="70"/>
      <c r="I109" s="70"/>
      <c r="J109" s="46" t="s">
        <v>370</v>
      </c>
      <c r="K109" s="47">
        <v>4</v>
      </c>
      <c r="L109" s="71">
        <v>0</v>
      </c>
      <c r="M109" s="71"/>
      <c r="N109" s="72">
        <f t="shared" si="40"/>
        <v>0</v>
      </c>
      <c r="O109" s="72"/>
      <c r="P109" s="72"/>
      <c r="Q109" s="72"/>
      <c r="R109" s="25"/>
      <c r="T109" s="48" t="s">
        <v>0</v>
      </c>
      <c r="U109" s="8" t="s">
        <v>15</v>
      </c>
      <c r="V109" s="6"/>
      <c r="W109" s="49">
        <f t="shared" si="41"/>
        <v>0</v>
      </c>
      <c r="X109" s="49">
        <v>0</v>
      </c>
      <c r="Y109" s="49">
        <f t="shared" si="42"/>
        <v>0</v>
      </c>
      <c r="Z109" s="49">
        <v>0</v>
      </c>
      <c r="AA109" s="50">
        <f t="shared" si="43"/>
        <v>0</v>
      </c>
      <c r="AR109" s="4" t="s">
        <v>371</v>
      </c>
      <c r="AT109" s="4" t="s">
        <v>47</v>
      </c>
      <c r="AU109" s="4" t="s">
        <v>19</v>
      </c>
      <c r="AY109" s="4" t="s">
        <v>46</v>
      </c>
      <c r="BE109" s="23">
        <f t="shared" si="44"/>
        <v>0</v>
      </c>
      <c r="BF109" s="23">
        <f t="shared" si="45"/>
        <v>0</v>
      </c>
      <c r="BG109" s="23">
        <f t="shared" si="46"/>
        <v>0</v>
      </c>
      <c r="BH109" s="23">
        <f t="shared" si="47"/>
        <v>0</v>
      </c>
      <c r="BI109" s="23">
        <f t="shared" si="48"/>
        <v>0</v>
      </c>
      <c r="BJ109" s="4" t="s">
        <v>19</v>
      </c>
      <c r="BK109" s="23">
        <f t="shared" si="49"/>
        <v>0</v>
      </c>
      <c r="BL109" s="4" t="s">
        <v>371</v>
      </c>
      <c r="BM109" s="4" t="s">
        <v>376</v>
      </c>
    </row>
    <row r="110" spans="2:65" s="1" customFormat="1" ht="31.5" customHeight="1" x14ac:dyDescent="0.3">
      <c r="B110" s="24"/>
      <c r="C110" s="44" t="s">
        <v>377</v>
      </c>
      <c r="D110" s="44" t="s">
        <v>47</v>
      </c>
      <c r="E110" s="45" t="s">
        <v>378</v>
      </c>
      <c r="F110" s="70" t="s">
        <v>379</v>
      </c>
      <c r="G110" s="70"/>
      <c r="H110" s="70"/>
      <c r="I110" s="70"/>
      <c r="J110" s="46" t="s">
        <v>380</v>
      </c>
      <c r="K110" s="47">
        <v>1</v>
      </c>
      <c r="L110" s="71">
        <v>0</v>
      </c>
      <c r="M110" s="71"/>
      <c r="N110" s="72">
        <f t="shared" si="40"/>
        <v>0</v>
      </c>
      <c r="O110" s="72"/>
      <c r="P110" s="72"/>
      <c r="Q110" s="72"/>
      <c r="R110" s="25"/>
      <c r="T110" s="48" t="s">
        <v>0</v>
      </c>
      <c r="U110" s="8" t="s">
        <v>15</v>
      </c>
      <c r="V110" s="6"/>
      <c r="W110" s="49">
        <f t="shared" si="41"/>
        <v>0</v>
      </c>
      <c r="X110" s="49">
        <v>0</v>
      </c>
      <c r="Y110" s="49">
        <f t="shared" si="42"/>
        <v>0</v>
      </c>
      <c r="Z110" s="49">
        <v>0</v>
      </c>
      <c r="AA110" s="50">
        <f t="shared" si="43"/>
        <v>0</v>
      </c>
      <c r="AR110" s="4" t="s">
        <v>371</v>
      </c>
      <c r="AT110" s="4" t="s">
        <v>47</v>
      </c>
      <c r="AU110" s="4" t="s">
        <v>19</v>
      </c>
      <c r="AY110" s="4" t="s">
        <v>46</v>
      </c>
      <c r="BE110" s="23">
        <f t="shared" si="44"/>
        <v>0</v>
      </c>
      <c r="BF110" s="23">
        <f t="shared" si="45"/>
        <v>0</v>
      </c>
      <c r="BG110" s="23">
        <f t="shared" si="46"/>
        <v>0</v>
      </c>
      <c r="BH110" s="23">
        <f t="shared" si="47"/>
        <v>0</v>
      </c>
      <c r="BI110" s="23">
        <f t="shared" si="48"/>
        <v>0</v>
      </c>
      <c r="BJ110" s="4" t="s">
        <v>19</v>
      </c>
      <c r="BK110" s="23">
        <f t="shared" si="49"/>
        <v>0</v>
      </c>
      <c r="BL110" s="4" t="s">
        <v>371</v>
      </c>
      <c r="BM110" s="4" t="s">
        <v>381</v>
      </c>
    </row>
    <row r="111" spans="2:65" s="1" customFormat="1" ht="31.5" customHeight="1" x14ac:dyDescent="0.3">
      <c r="B111" s="24"/>
      <c r="C111" s="44" t="s">
        <v>382</v>
      </c>
      <c r="D111" s="44" t="s">
        <v>47</v>
      </c>
      <c r="E111" s="45" t="s">
        <v>383</v>
      </c>
      <c r="F111" s="70" t="s">
        <v>384</v>
      </c>
      <c r="G111" s="70"/>
      <c r="H111" s="70"/>
      <c r="I111" s="70"/>
      <c r="J111" s="46" t="s">
        <v>380</v>
      </c>
      <c r="K111" s="47">
        <v>1</v>
      </c>
      <c r="L111" s="71">
        <v>0</v>
      </c>
      <c r="M111" s="71"/>
      <c r="N111" s="72">
        <f t="shared" si="40"/>
        <v>0</v>
      </c>
      <c r="O111" s="72"/>
      <c r="P111" s="72"/>
      <c r="Q111" s="72"/>
      <c r="R111" s="25"/>
      <c r="T111" s="48" t="s">
        <v>0</v>
      </c>
      <c r="U111" s="8" t="s">
        <v>15</v>
      </c>
      <c r="V111" s="6"/>
      <c r="W111" s="49">
        <f t="shared" si="41"/>
        <v>0</v>
      </c>
      <c r="X111" s="49">
        <v>0</v>
      </c>
      <c r="Y111" s="49">
        <f t="shared" si="42"/>
        <v>0</v>
      </c>
      <c r="Z111" s="49">
        <v>0</v>
      </c>
      <c r="AA111" s="50">
        <f t="shared" si="43"/>
        <v>0</v>
      </c>
      <c r="AR111" s="4" t="s">
        <v>371</v>
      </c>
      <c r="AT111" s="4" t="s">
        <v>47</v>
      </c>
      <c r="AU111" s="4" t="s">
        <v>19</v>
      </c>
      <c r="AY111" s="4" t="s">
        <v>46</v>
      </c>
      <c r="BE111" s="23">
        <f t="shared" si="44"/>
        <v>0</v>
      </c>
      <c r="BF111" s="23">
        <f t="shared" si="45"/>
        <v>0</v>
      </c>
      <c r="BG111" s="23">
        <f t="shared" si="46"/>
        <v>0</v>
      </c>
      <c r="BH111" s="23">
        <f t="shared" si="47"/>
        <v>0</v>
      </c>
      <c r="BI111" s="23">
        <f t="shared" si="48"/>
        <v>0</v>
      </c>
      <c r="BJ111" s="4" t="s">
        <v>19</v>
      </c>
      <c r="BK111" s="23">
        <f t="shared" si="49"/>
        <v>0</v>
      </c>
      <c r="BL111" s="4" t="s">
        <v>371</v>
      </c>
      <c r="BM111" s="4" t="s">
        <v>385</v>
      </c>
    </row>
    <row r="112" spans="2:65" s="1" customFormat="1" ht="22.5" customHeight="1" x14ac:dyDescent="0.3">
      <c r="B112" s="24"/>
      <c r="C112" s="44" t="s">
        <v>386</v>
      </c>
      <c r="D112" s="44" t="s">
        <v>47</v>
      </c>
      <c r="E112" s="45" t="s">
        <v>387</v>
      </c>
      <c r="F112" s="70" t="s">
        <v>388</v>
      </c>
      <c r="G112" s="70"/>
      <c r="H112" s="70"/>
      <c r="I112" s="70"/>
      <c r="J112" s="46" t="s">
        <v>380</v>
      </c>
      <c r="K112" s="47">
        <v>1</v>
      </c>
      <c r="L112" s="71">
        <v>0</v>
      </c>
      <c r="M112" s="71"/>
      <c r="N112" s="72">
        <f t="shared" si="40"/>
        <v>0</v>
      </c>
      <c r="O112" s="72"/>
      <c r="P112" s="72"/>
      <c r="Q112" s="72"/>
      <c r="R112" s="25"/>
      <c r="T112" s="48" t="s">
        <v>0</v>
      </c>
      <c r="U112" s="8" t="s">
        <v>15</v>
      </c>
      <c r="V112" s="6"/>
      <c r="W112" s="49">
        <f t="shared" si="41"/>
        <v>0</v>
      </c>
      <c r="X112" s="49">
        <v>0</v>
      </c>
      <c r="Y112" s="49">
        <f t="shared" si="42"/>
        <v>0</v>
      </c>
      <c r="Z112" s="49">
        <v>0</v>
      </c>
      <c r="AA112" s="50">
        <f t="shared" si="43"/>
        <v>0</v>
      </c>
      <c r="AR112" s="4" t="s">
        <v>371</v>
      </c>
      <c r="AT112" s="4" t="s">
        <v>47</v>
      </c>
      <c r="AU112" s="4" t="s">
        <v>19</v>
      </c>
      <c r="AY112" s="4" t="s">
        <v>46</v>
      </c>
      <c r="BE112" s="23">
        <f t="shared" si="44"/>
        <v>0</v>
      </c>
      <c r="BF112" s="23">
        <f t="shared" si="45"/>
        <v>0</v>
      </c>
      <c r="BG112" s="23">
        <f t="shared" si="46"/>
        <v>0</v>
      </c>
      <c r="BH112" s="23">
        <f t="shared" si="47"/>
        <v>0</v>
      </c>
      <c r="BI112" s="23">
        <f t="shared" si="48"/>
        <v>0</v>
      </c>
      <c r="BJ112" s="4" t="s">
        <v>19</v>
      </c>
      <c r="BK112" s="23">
        <f t="shared" si="49"/>
        <v>0</v>
      </c>
      <c r="BL112" s="4" t="s">
        <v>371</v>
      </c>
      <c r="BM112" s="4" t="s">
        <v>389</v>
      </c>
    </row>
    <row r="113" spans="2:65" s="1" customFormat="1" ht="44.25" customHeight="1" x14ac:dyDescent="0.3">
      <c r="B113" s="24"/>
      <c r="C113" s="44" t="s">
        <v>390</v>
      </c>
      <c r="D113" s="44" t="s">
        <v>47</v>
      </c>
      <c r="E113" s="45" t="s">
        <v>391</v>
      </c>
      <c r="F113" s="70" t="s">
        <v>392</v>
      </c>
      <c r="G113" s="70"/>
      <c r="H113" s="70"/>
      <c r="I113" s="70"/>
      <c r="J113" s="46" t="s">
        <v>380</v>
      </c>
      <c r="K113" s="47">
        <v>1</v>
      </c>
      <c r="L113" s="71">
        <v>0</v>
      </c>
      <c r="M113" s="71"/>
      <c r="N113" s="72">
        <f t="shared" si="40"/>
        <v>0</v>
      </c>
      <c r="O113" s="72"/>
      <c r="P113" s="72"/>
      <c r="Q113" s="72"/>
      <c r="R113" s="25"/>
      <c r="T113" s="48" t="s">
        <v>0</v>
      </c>
      <c r="U113" s="8" t="s">
        <v>15</v>
      </c>
      <c r="V113" s="6"/>
      <c r="W113" s="49">
        <f t="shared" si="41"/>
        <v>0</v>
      </c>
      <c r="X113" s="49">
        <v>0</v>
      </c>
      <c r="Y113" s="49">
        <f t="shared" si="42"/>
        <v>0</v>
      </c>
      <c r="Z113" s="49">
        <v>0</v>
      </c>
      <c r="AA113" s="50">
        <f t="shared" si="43"/>
        <v>0</v>
      </c>
      <c r="AR113" s="4" t="s">
        <v>371</v>
      </c>
      <c r="AT113" s="4" t="s">
        <v>47</v>
      </c>
      <c r="AU113" s="4" t="s">
        <v>19</v>
      </c>
      <c r="AY113" s="4" t="s">
        <v>46</v>
      </c>
      <c r="BE113" s="23">
        <f t="shared" si="44"/>
        <v>0</v>
      </c>
      <c r="BF113" s="23">
        <f t="shared" si="45"/>
        <v>0</v>
      </c>
      <c r="BG113" s="23">
        <f t="shared" si="46"/>
        <v>0</v>
      </c>
      <c r="BH113" s="23">
        <f t="shared" si="47"/>
        <v>0</v>
      </c>
      <c r="BI113" s="23">
        <f t="shared" si="48"/>
        <v>0</v>
      </c>
      <c r="BJ113" s="4" t="s">
        <v>19</v>
      </c>
      <c r="BK113" s="23">
        <f t="shared" si="49"/>
        <v>0</v>
      </c>
      <c r="BL113" s="4" t="s">
        <v>371</v>
      </c>
      <c r="BM113" s="4" t="s">
        <v>393</v>
      </c>
    </row>
    <row r="114" spans="2:65" s="1" customFormat="1" ht="6.95" customHeight="1" x14ac:dyDescent="0.3">
      <c r="B114" s="10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2"/>
    </row>
  </sheetData>
  <mergeCells count="277">
    <mergeCell ref="N14:Q14"/>
    <mergeCell ref="N15:Q15"/>
    <mergeCell ref="N16:Q16"/>
    <mergeCell ref="N27:Q27"/>
    <mergeCell ref="N30:Q30"/>
    <mergeCell ref="N101:Q101"/>
    <mergeCell ref="N107:Q107"/>
    <mergeCell ref="F111:I111"/>
    <mergeCell ref="L111:M111"/>
    <mergeCell ref="N111:Q111"/>
    <mergeCell ref="F112:I112"/>
    <mergeCell ref="L112:M112"/>
    <mergeCell ref="N112:Q112"/>
    <mergeCell ref="F113:I113"/>
    <mergeCell ref="L113:M113"/>
    <mergeCell ref="N113:Q113"/>
    <mergeCell ref="F106:I106"/>
    <mergeCell ref="F108:I108"/>
    <mergeCell ref="L108:M108"/>
    <mergeCell ref="N108:Q108"/>
    <mergeCell ref="F109:I109"/>
    <mergeCell ref="L109:M109"/>
    <mergeCell ref="N109:Q109"/>
    <mergeCell ref="F110:I110"/>
    <mergeCell ref="L110:M110"/>
    <mergeCell ref="N110:Q110"/>
    <mergeCell ref="F102:I102"/>
    <mergeCell ref="L102:M102"/>
    <mergeCell ref="N102:Q102"/>
    <mergeCell ref="F103:I103"/>
    <mergeCell ref="F104:I104"/>
    <mergeCell ref="L104:M104"/>
    <mergeCell ref="N104:Q104"/>
    <mergeCell ref="F105:I105"/>
    <mergeCell ref="L105:M105"/>
    <mergeCell ref="N105:Q105"/>
    <mergeCell ref="F98:I98"/>
    <mergeCell ref="L98:M98"/>
    <mergeCell ref="N98:Q98"/>
    <mergeCell ref="F99:I99"/>
    <mergeCell ref="L99:M99"/>
    <mergeCell ref="N99:Q99"/>
    <mergeCell ref="F100:I100"/>
    <mergeCell ref="L100:M100"/>
    <mergeCell ref="N100:Q100"/>
    <mergeCell ref="F95:I95"/>
    <mergeCell ref="L95:M95"/>
    <mergeCell ref="N95:Q95"/>
    <mergeCell ref="F96:I96"/>
    <mergeCell ref="L96:M96"/>
    <mergeCell ref="N96:Q96"/>
    <mergeCell ref="F97:I97"/>
    <mergeCell ref="L97:M97"/>
    <mergeCell ref="N97:Q97"/>
    <mergeCell ref="F91:I91"/>
    <mergeCell ref="L91:M91"/>
    <mergeCell ref="N91:Q91"/>
    <mergeCell ref="F92:I92"/>
    <mergeCell ref="L92:M92"/>
    <mergeCell ref="N92:Q92"/>
    <mergeCell ref="F93:I93"/>
    <mergeCell ref="F94:I94"/>
    <mergeCell ref="L94:M94"/>
    <mergeCell ref="N94:Q94"/>
    <mergeCell ref="F88:I88"/>
    <mergeCell ref="L88:M88"/>
    <mergeCell ref="N88:Q88"/>
    <mergeCell ref="F89:I89"/>
    <mergeCell ref="L89:M89"/>
    <mergeCell ref="N89:Q89"/>
    <mergeCell ref="F90:I90"/>
    <mergeCell ref="L90:M90"/>
    <mergeCell ref="N90:Q90"/>
    <mergeCell ref="F85:I85"/>
    <mergeCell ref="L85:M85"/>
    <mergeCell ref="N85:Q85"/>
    <mergeCell ref="F86:I86"/>
    <mergeCell ref="L86:M86"/>
    <mergeCell ref="N86:Q86"/>
    <mergeCell ref="F87:I87"/>
    <mergeCell ref="L87:M87"/>
    <mergeCell ref="N87:Q87"/>
    <mergeCell ref="F81:I81"/>
    <mergeCell ref="L81:M81"/>
    <mergeCell ref="N81:Q81"/>
    <mergeCell ref="F82:I82"/>
    <mergeCell ref="F83:I83"/>
    <mergeCell ref="L83:M83"/>
    <mergeCell ref="N83:Q83"/>
    <mergeCell ref="F84:I84"/>
    <mergeCell ref="L84:M84"/>
    <mergeCell ref="N84:Q84"/>
    <mergeCell ref="F76:I76"/>
    <mergeCell ref="F77:I77"/>
    <mergeCell ref="L77:M77"/>
    <mergeCell ref="N77:Q77"/>
    <mergeCell ref="F78:I78"/>
    <mergeCell ref="L78:M78"/>
    <mergeCell ref="N78:Q78"/>
    <mergeCell ref="F79:I79"/>
    <mergeCell ref="F80:I80"/>
    <mergeCell ref="L80:M80"/>
    <mergeCell ref="N80:Q80"/>
    <mergeCell ref="F72:I72"/>
    <mergeCell ref="L72:M72"/>
    <mergeCell ref="N72:Q72"/>
    <mergeCell ref="F73:I73"/>
    <mergeCell ref="F74:I74"/>
    <mergeCell ref="L74:M74"/>
    <mergeCell ref="N74:Q74"/>
    <mergeCell ref="F75:I75"/>
    <mergeCell ref="L75:M75"/>
    <mergeCell ref="N75:Q75"/>
    <mergeCell ref="F68:I68"/>
    <mergeCell ref="L68:M68"/>
    <mergeCell ref="N68:Q68"/>
    <mergeCell ref="F69:I69"/>
    <mergeCell ref="L69:M69"/>
    <mergeCell ref="N69:Q69"/>
    <mergeCell ref="F70:I70"/>
    <mergeCell ref="F71:I71"/>
    <mergeCell ref="L71:M71"/>
    <mergeCell ref="N71:Q71"/>
    <mergeCell ref="F65:I65"/>
    <mergeCell ref="L65:M65"/>
    <mergeCell ref="N65:Q65"/>
    <mergeCell ref="F66:I66"/>
    <mergeCell ref="L66:M66"/>
    <mergeCell ref="N66:Q66"/>
    <mergeCell ref="F67:I67"/>
    <mergeCell ref="L67:M67"/>
    <mergeCell ref="N67:Q67"/>
    <mergeCell ref="F62:I62"/>
    <mergeCell ref="L62:M62"/>
    <mergeCell ref="N62:Q62"/>
    <mergeCell ref="F63:I63"/>
    <mergeCell ref="L63:M63"/>
    <mergeCell ref="N63:Q63"/>
    <mergeCell ref="F64:I64"/>
    <mergeCell ref="L64:M64"/>
    <mergeCell ref="N64:Q64"/>
    <mergeCell ref="F59:I59"/>
    <mergeCell ref="L59:M59"/>
    <mergeCell ref="N59:Q59"/>
    <mergeCell ref="F60:I60"/>
    <mergeCell ref="L60:M60"/>
    <mergeCell ref="N60:Q60"/>
    <mergeCell ref="F61:I61"/>
    <mergeCell ref="L61:M61"/>
    <mergeCell ref="N61:Q61"/>
    <mergeCell ref="F56:I56"/>
    <mergeCell ref="L56:M56"/>
    <mergeCell ref="N56:Q56"/>
    <mergeCell ref="F57:I57"/>
    <mergeCell ref="L57:M57"/>
    <mergeCell ref="N57:Q57"/>
    <mergeCell ref="F58:I58"/>
    <mergeCell ref="L58:M58"/>
    <mergeCell ref="N58:Q58"/>
    <mergeCell ref="F53:I53"/>
    <mergeCell ref="L53:M53"/>
    <mergeCell ref="N53:Q53"/>
    <mergeCell ref="F54:I54"/>
    <mergeCell ref="L54:M54"/>
    <mergeCell ref="N54:Q54"/>
    <mergeCell ref="F55:I55"/>
    <mergeCell ref="L55:M55"/>
    <mergeCell ref="N55:Q55"/>
    <mergeCell ref="F50:I50"/>
    <mergeCell ref="L50:M50"/>
    <mergeCell ref="N50:Q50"/>
    <mergeCell ref="F51:I51"/>
    <mergeCell ref="L51:M51"/>
    <mergeCell ref="N51:Q51"/>
    <mergeCell ref="F52:I52"/>
    <mergeCell ref="L52:M52"/>
    <mergeCell ref="N52:Q52"/>
    <mergeCell ref="F47:I47"/>
    <mergeCell ref="L47:M47"/>
    <mergeCell ref="N47:Q47"/>
    <mergeCell ref="F48:I48"/>
    <mergeCell ref="L48:M48"/>
    <mergeCell ref="N48:Q48"/>
    <mergeCell ref="F49:I49"/>
    <mergeCell ref="L49:M49"/>
    <mergeCell ref="N49:Q49"/>
    <mergeCell ref="F44:I44"/>
    <mergeCell ref="L44:M44"/>
    <mergeCell ref="N44:Q44"/>
    <mergeCell ref="F45:I45"/>
    <mergeCell ref="L45:M45"/>
    <mergeCell ref="N45:Q45"/>
    <mergeCell ref="F46:I46"/>
    <mergeCell ref="L46:M46"/>
    <mergeCell ref="N46:Q46"/>
    <mergeCell ref="F41:I41"/>
    <mergeCell ref="L41:M41"/>
    <mergeCell ref="N41:Q41"/>
    <mergeCell ref="F42:I42"/>
    <mergeCell ref="L42:M42"/>
    <mergeCell ref="N42:Q42"/>
    <mergeCell ref="F43:I43"/>
    <mergeCell ref="L43:M43"/>
    <mergeCell ref="N43:Q43"/>
    <mergeCell ref="F38:I38"/>
    <mergeCell ref="L38:M38"/>
    <mergeCell ref="N38:Q38"/>
    <mergeCell ref="F39:I39"/>
    <mergeCell ref="L39:M39"/>
    <mergeCell ref="N39:Q39"/>
    <mergeCell ref="F40:I40"/>
    <mergeCell ref="L40:M40"/>
    <mergeCell ref="N40:Q40"/>
    <mergeCell ref="F35:I35"/>
    <mergeCell ref="L35:M35"/>
    <mergeCell ref="N35:Q35"/>
    <mergeCell ref="F36:I36"/>
    <mergeCell ref="L36:M36"/>
    <mergeCell ref="N36:Q36"/>
    <mergeCell ref="F37:I37"/>
    <mergeCell ref="L37:M37"/>
    <mergeCell ref="N37:Q37"/>
    <mergeCell ref="F32:I32"/>
    <mergeCell ref="L32:M32"/>
    <mergeCell ref="N32:Q32"/>
    <mergeCell ref="F33:I33"/>
    <mergeCell ref="L33:M33"/>
    <mergeCell ref="N33:Q33"/>
    <mergeCell ref="F34:I34"/>
    <mergeCell ref="L34:M34"/>
    <mergeCell ref="N34:Q34"/>
    <mergeCell ref="F28:I28"/>
    <mergeCell ref="L28:M28"/>
    <mergeCell ref="N28:Q28"/>
    <mergeCell ref="F29:I29"/>
    <mergeCell ref="L29:M29"/>
    <mergeCell ref="N29:Q29"/>
    <mergeCell ref="F31:I31"/>
    <mergeCell ref="L31:M31"/>
    <mergeCell ref="N31:Q31"/>
    <mergeCell ref="F24:I24"/>
    <mergeCell ref="L24:M24"/>
    <mergeCell ref="N24:Q24"/>
    <mergeCell ref="F25:I25"/>
    <mergeCell ref="L25:M25"/>
    <mergeCell ref="N25:Q25"/>
    <mergeCell ref="F26:I26"/>
    <mergeCell ref="L26:M26"/>
    <mergeCell ref="N26:Q26"/>
    <mergeCell ref="F21:I21"/>
    <mergeCell ref="L21:M21"/>
    <mergeCell ref="N21:Q21"/>
    <mergeCell ref="F22:I22"/>
    <mergeCell ref="L22:M22"/>
    <mergeCell ref="N22:Q22"/>
    <mergeCell ref="F23:I23"/>
    <mergeCell ref="L23:M23"/>
    <mergeCell ref="N23:Q23"/>
    <mergeCell ref="F17:I17"/>
    <mergeCell ref="L17:M17"/>
    <mergeCell ref="N17:Q17"/>
    <mergeCell ref="F18:I18"/>
    <mergeCell ref="F19:I19"/>
    <mergeCell ref="L19:M19"/>
    <mergeCell ref="N19:Q19"/>
    <mergeCell ref="F20:I20"/>
    <mergeCell ref="L20:M20"/>
    <mergeCell ref="N20:Q20"/>
    <mergeCell ref="F6:P6"/>
    <mergeCell ref="C3:Q3"/>
    <mergeCell ref="F5:P5"/>
    <mergeCell ref="M8:P8"/>
    <mergeCell ref="M10:Q10"/>
    <mergeCell ref="M11:Q11"/>
    <mergeCell ref="F13:I13"/>
    <mergeCell ref="L13:M13"/>
    <mergeCell ref="N13:Q13"/>
  </mergeCells>
  <dataValidations count="2">
    <dataValidation type="list" allowBlank="1" showInputMessage="1" showErrorMessage="1" error="Povoleny jsou hodnoty K, M." sqref="D114">
      <formula1>"K, M"</formula1>
    </dataValidation>
    <dataValidation type="list" allowBlank="1" showInputMessage="1" showErrorMessage="1" error="Povoleny jsou hodnoty základní, snížená, zákl. přenesená, sníž. přenesená, nulová." sqref="U114">
      <formula1>"základní, snížená, zákl. přenesená, sníž. přenesená, nulová"</formula1>
    </dataValidation>
  </dataValidations>
  <pageMargins left="0.58333330000000005" right="0.58333330000000005" top="0.5" bottom="0.4666666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D.1.4.1 - Technika prostř...</vt:lpstr>
      <vt:lpstr>'D.1.4.1 - Technika prostř...'!Názvy_tisku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Doma\Václav</dc:creator>
  <cp:lastModifiedBy>Václav</cp:lastModifiedBy>
  <cp:lastPrinted>2019-05-10T07:26:19Z</cp:lastPrinted>
  <dcterms:created xsi:type="dcterms:W3CDTF">2019-05-06T07:28:07Z</dcterms:created>
  <dcterms:modified xsi:type="dcterms:W3CDTF">2019-05-10T08:32:47Z</dcterms:modified>
</cp:coreProperties>
</file>